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SCRITORIO\CUENTA PUBLICA DIF\2022 CUENTA PUBLICA\2DO TRIMESTRE\"/>
    </mc:Choice>
  </mc:AlternateContent>
  <xr:revisionPtr revIDLastSave="0" documentId="8_{F23F17D5-F1CE-4243-BE25-2508ED3DC247}" xr6:coauthVersionLast="45" xr6:coauthVersionMax="45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CRI-COG" sheetId="2" r:id="rId1"/>
    <sheet name="CFF" sheetId="3" r:id="rId2"/>
    <sheet name="Devengado" sheetId="4" r:id="rId3"/>
  </sheets>
  <definedNames>
    <definedName name="_xlnm.Print_Area" localSheetId="1">CFF!$A$4:$C$27</definedName>
    <definedName name="_xlnm.Print_Area" localSheetId="0">'CRI-COG'!$A$4:$D$28</definedName>
    <definedName name="_xlnm.Print_Area" localSheetId="2">Devengado!$A$4:$D$28</definedName>
  </definedNames>
  <calcPr calcId="18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9" i="2" l="1"/>
  <c r="D20" i="2"/>
  <c r="D21" i="2"/>
  <c r="D22" i="2"/>
  <c r="D17" i="2"/>
  <c r="D14" i="2"/>
  <c r="D15" i="2"/>
  <c r="D13" i="2"/>
  <c r="E18" i="2" l="1"/>
  <c r="D18" i="2" s="1"/>
  <c r="D16" i="2" l="1"/>
  <c r="D11" i="2"/>
  <c r="G46" i="3" l="1"/>
  <c r="F46" i="3"/>
  <c r="D46" i="3"/>
  <c r="C46" i="3"/>
  <c r="G45" i="3"/>
  <c r="F45" i="3"/>
  <c r="D45" i="3"/>
  <c r="C45" i="3"/>
  <c r="G44" i="3"/>
  <c r="F44" i="3"/>
  <c r="D44" i="3"/>
  <c r="C44" i="3"/>
  <c r="G42" i="3"/>
  <c r="F42" i="3"/>
  <c r="D42" i="3"/>
  <c r="C42" i="3"/>
  <c r="G41" i="3"/>
  <c r="F41" i="3"/>
  <c r="D41" i="3"/>
  <c r="C41" i="3"/>
  <c r="G40" i="3"/>
  <c r="F40" i="3"/>
  <c r="D40" i="3"/>
  <c r="C40" i="3"/>
  <c r="G38" i="3"/>
  <c r="F38" i="3"/>
  <c r="D38" i="3"/>
  <c r="C38" i="3"/>
  <c r="G37" i="3"/>
  <c r="F37" i="3"/>
  <c r="D37" i="3"/>
  <c r="C37" i="3"/>
  <c r="G36" i="3"/>
  <c r="F36" i="3"/>
  <c r="D36" i="3"/>
  <c r="C36" i="3"/>
  <c r="N26" i="4"/>
  <c r="J26" i="4"/>
  <c r="N25" i="4"/>
  <c r="J25" i="4"/>
  <c r="N24" i="4"/>
  <c r="J24" i="4"/>
  <c r="N23" i="4"/>
  <c r="J23" i="4"/>
  <c r="N22" i="4"/>
  <c r="J22" i="4"/>
  <c r="N21" i="4"/>
  <c r="J21" i="4"/>
  <c r="N20" i="4"/>
  <c r="J20" i="4"/>
  <c r="N19" i="4"/>
  <c r="J19" i="4"/>
  <c r="N18" i="4"/>
  <c r="J18" i="4"/>
  <c r="M17" i="4"/>
  <c r="L17" i="4"/>
  <c r="K17" i="4"/>
  <c r="I17" i="4"/>
  <c r="H17" i="4"/>
  <c r="G17" i="4"/>
  <c r="F17" i="4"/>
  <c r="E17" i="4"/>
  <c r="D17" i="4"/>
  <c r="C17" i="4"/>
  <c r="N16" i="4"/>
  <c r="J16" i="4"/>
  <c r="N15" i="4"/>
  <c r="J15" i="4"/>
  <c r="N14" i="4"/>
  <c r="J14" i="4"/>
  <c r="N13" i="4"/>
  <c r="J13" i="4"/>
  <c r="N12" i="4"/>
  <c r="J12" i="4"/>
  <c r="N11" i="4"/>
  <c r="J11" i="4"/>
  <c r="N10" i="4"/>
  <c r="J10" i="4"/>
  <c r="N9" i="4"/>
  <c r="J9" i="4"/>
  <c r="N8" i="4"/>
  <c r="J8" i="4"/>
  <c r="N7" i="4"/>
  <c r="J7" i="4"/>
  <c r="M6" i="4"/>
  <c r="L6" i="4"/>
  <c r="K6" i="4"/>
  <c r="I6" i="4"/>
  <c r="H6" i="4"/>
  <c r="G6" i="4"/>
  <c r="F6" i="4"/>
  <c r="E6" i="4"/>
  <c r="D6" i="4"/>
  <c r="C6" i="4"/>
  <c r="H31" i="3"/>
  <c r="E31" i="3"/>
  <c r="H30" i="3"/>
  <c r="E30" i="3"/>
  <c r="H29" i="3"/>
  <c r="E29" i="3"/>
  <c r="G28" i="3"/>
  <c r="F28" i="3"/>
  <c r="D28" i="3"/>
  <c r="C28" i="3"/>
  <c r="H27" i="3"/>
  <c r="E27" i="3"/>
  <c r="H26" i="3"/>
  <c r="E26" i="3"/>
  <c r="H25" i="3"/>
  <c r="E25" i="3"/>
  <c r="H23" i="3"/>
  <c r="E23" i="3"/>
  <c r="H22" i="3"/>
  <c r="E22" i="3"/>
  <c r="H21" i="3"/>
  <c r="E21" i="3"/>
  <c r="H16" i="3"/>
  <c r="E16" i="3"/>
  <c r="H15" i="3"/>
  <c r="E15" i="3"/>
  <c r="H14" i="3"/>
  <c r="E14" i="3"/>
  <c r="G13" i="3"/>
  <c r="F13" i="3"/>
  <c r="D13" i="3"/>
  <c r="C13" i="3"/>
  <c r="H12" i="3"/>
  <c r="E12" i="3"/>
  <c r="H11" i="3"/>
  <c r="E11" i="3"/>
  <c r="H10" i="3"/>
  <c r="E10" i="3"/>
  <c r="H9" i="3"/>
  <c r="H8" i="3"/>
  <c r="E8" i="3"/>
  <c r="H7" i="3"/>
  <c r="E7" i="3"/>
  <c r="H6" i="3"/>
  <c r="E6" i="3"/>
  <c r="G5" i="3"/>
  <c r="F5" i="3"/>
  <c r="D5" i="3"/>
  <c r="C5" i="3"/>
  <c r="H25" i="2"/>
  <c r="E25" i="2"/>
  <c r="H24" i="2"/>
  <c r="E24" i="2"/>
  <c r="H23" i="2"/>
  <c r="E23" i="2"/>
  <c r="H22" i="2"/>
  <c r="H21" i="2"/>
  <c r="H20" i="2"/>
  <c r="H19" i="2"/>
  <c r="H18" i="2"/>
  <c r="H17" i="2"/>
  <c r="G16" i="2"/>
  <c r="F16" i="2"/>
  <c r="C16" i="2"/>
  <c r="H14" i="2"/>
  <c r="H13" i="2"/>
  <c r="H12" i="2"/>
  <c r="E12" i="2"/>
  <c r="H11" i="2"/>
  <c r="H10" i="2"/>
  <c r="H9" i="2"/>
  <c r="H8" i="2"/>
  <c r="E8" i="2"/>
  <c r="H7" i="2"/>
  <c r="E7" i="2"/>
  <c r="H6" i="2"/>
  <c r="E6" i="2"/>
  <c r="D5" i="2"/>
  <c r="C5" i="2"/>
  <c r="H46" i="3" l="1"/>
  <c r="E40" i="3"/>
  <c r="E36" i="3"/>
  <c r="E46" i="3"/>
  <c r="H37" i="3"/>
  <c r="H41" i="3"/>
  <c r="C43" i="3"/>
  <c r="E45" i="3"/>
  <c r="H38" i="3"/>
  <c r="H42" i="3"/>
  <c r="H36" i="3"/>
  <c r="H40" i="3"/>
  <c r="H45" i="3"/>
  <c r="E37" i="3"/>
  <c r="E41" i="3"/>
  <c r="E44" i="3"/>
  <c r="H44" i="3"/>
  <c r="E38" i="3"/>
  <c r="E42" i="3"/>
  <c r="D27" i="4"/>
  <c r="M27" i="4"/>
  <c r="O20" i="4"/>
  <c r="O24" i="4"/>
  <c r="O9" i="4"/>
  <c r="O11" i="4"/>
  <c r="O15" i="4"/>
  <c r="O19" i="4"/>
  <c r="F27" i="4"/>
  <c r="O23" i="4"/>
  <c r="I27" i="4"/>
  <c r="N6" i="4"/>
  <c r="O10" i="4"/>
  <c r="O14" i="4"/>
  <c r="O18" i="4"/>
  <c r="D43" i="3"/>
  <c r="F43" i="3"/>
  <c r="G43" i="3"/>
  <c r="G27" i="4"/>
  <c r="O8" i="4"/>
  <c r="H27" i="4"/>
  <c r="O16" i="4"/>
  <c r="K27" i="4"/>
  <c r="C27" i="4"/>
  <c r="L27" i="4"/>
  <c r="O13" i="4"/>
  <c r="O21" i="4"/>
  <c r="O25" i="4"/>
  <c r="O12" i="4"/>
  <c r="E27" i="4"/>
  <c r="O7" i="4"/>
  <c r="N17" i="4"/>
  <c r="O22" i="4"/>
  <c r="O26" i="4"/>
  <c r="D17" i="3"/>
  <c r="H13" i="3"/>
  <c r="E13" i="3"/>
  <c r="C17" i="3"/>
  <c r="G17" i="3"/>
  <c r="F17" i="3"/>
  <c r="H5" i="3"/>
  <c r="H28" i="3"/>
  <c r="C26" i="2"/>
  <c r="E5" i="2"/>
  <c r="E16" i="2"/>
  <c r="H16" i="2"/>
  <c r="D26" i="2"/>
  <c r="E28" i="3"/>
  <c r="J17" i="4"/>
  <c r="E5" i="3"/>
  <c r="J6" i="4"/>
  <c r="F5" i="2" l="1"/>
  <c r="F26" i="2" s="1"/>
  <c r="G5" i="2"/>
  <c r="G26" i="2" s="1"/>
  <c r="H43" i="3"/>
  <c r="E43" i="3"/>
  <c r="N27" i="4"/>
  <c r="O6" i="4"/>
  <c r="O17" i="4"/>
  <c r="J27" i="4"/>
  <c r="H17" i="3"/>
  <c r="E17" i="3"/>
  <c r="E26" i="2"/>
  <c r="H15" i="2" l="1"/>
  <c r="H5" i="2" s="1"/>
  <c r="H26" i="2" s="1"/>
  <c r="O27" i="4"/>
  <c r="C39" i="3" l="1"/>
  <c r="C35" i="3" s="1"/>
  <c r="C47" i="3" s="1"/>
  <c r="E20" i="3"/>
  <c r="E32" i="3" s="1"/>
  <c r="E39" i="3"/>
  <c r="E35" i="3"/>
  <c r="E47" i="3" s="1"/>
  <c r="C20" i="3"/>
  <c r="C32" i="3"/>
  <c r="G20" i="3"/>
  <c r="G32" i="3"/>
  <c r="G39" i="3"/>
  <c r="G35" i="3" s="1"/>
  <c r="G47" i="3" s="1"/>
  <c r="D20" i="3"/>
  <c r="D32" i="3" s="1"/>
  <c r="D39" i="3"/>
  <c r="D35" i="3" s="1"/>
  <c r="D47" i="3" s="1"/>
  <c r="H24" i="3"/>
  <c r="H20" i="3" s="1"/>
  <c r="H32" i="3" s="1"/>
  <c r="H39" i="3"/>
  <c r="H35" i="3"/>
  <c r="H47" i="3" s="1"/>
  <c r="F20" i="3"/>
  <c r="F32" i="3" s="1"/>
  <c r="F39" i="3"/>
  <c r="F35" i="3" s="1"/>
  <c r="F47" i="3" s="1"/>
</calcChain>
</file>

<file path=xl/sharedStrings.xml><?xml version="1.0" encoding="utf-8"?>
<sst xmlns="http://schemas.openxmlformats.org/spreadsheetml/2006/main" count="131" uniqueCount="59">
  <si>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</si>
  <si>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</si>
  <si>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</si>
  <si>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</si>
  <si>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</si>
  <si>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</si>
  <si>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</si>
  <si>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</si>
  <si>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</si>
  <si>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</si>
  <si>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</si>
  <si>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</si>
  <si>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</si>
  <si>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</si>
  <si>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</si>
  <si>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</si>
  <si>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</si>
  <si>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</si>
  <si>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</si>
  <si>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</si>
  <si>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</si>
  <si>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</si>
  <si>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</si>
  <si>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</si>
  <si>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</si>
  <si>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</si>
  <si>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</si>
  <si>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</si>
  <si>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Ingresos Propios</t>
  </si>
  <si>
    <t>Recursos Federales</t>
  </si>
  <si>
    <t>Recursos Estatales</t>
  </si>
  <si>
    <t>Etiquetado</t>
  </si>
  <si>
    <t>Ampliaciones/ Reducciones</t>
  </si>
  <si>
    <t>Modificado</t>
  </si>
  <si>
    <t>CxC/
CxP</t>
  </si>
  <si>
    <t xml:space="preserve">Estimado </t>
  </si>
  <si>
    <t>Ampliaciones/Reducciones</t>
  </si>
  <si>
    <t>Recaudado</t>
  </si>
  <si>
    <t>CxC</t>
  </si>
  <si>
    <t>No etiquetado</t>
  </si>
  <si>
    <t>Financiamiento Externo</t>
  </si>
  <si>
    <t>Otros Recursos LD</t>
  </si>
  <si>
    <t>Otros Recursos TFE</t>
  </si>
  <si>
    <t>Total Ingreso</t>
  </si>
  <si>
    <t>Aprobado</t>
  </si>
  <si>
    <t>Pagado</t>
  </si>
  <si>
    <t>CxP</t>
  </si>
  <si>
    <t>Total Gasto</t>
  </si>
  <si>
    <t>Total</t>
  </si>
  <si>
    <t>NE</t>
  </si>
  <si>
    <t>E</t>
  </si>
  <si>
    <t>Flujo de Fondos (Rubro y Capítulo)</t>
  </si>
  <si>
    <t>R/C</t>
  </si>
  <si>
    <t>Flujo de Fondos (Fuente de Financiamiento)</t>
  </si>
  <si>
    <t>CFF</t>
  </si>
  <si>
    <t>Flujo de Fondos (Base Devengado)</t>
  </si>
  <si>
    <t xml:space="preserve">Sistema Para el Desarrollo Integral de la Familia en el Municipio de León </t>
  </si>
  <si>
    <t>Del 01 de Enero al 31 de Marzo de 2022</t>
  </si>
  <si>
    <t>Del 01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</si>
</sst>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0">
    <xf numFmtId="0" fontId="0" fillId="0" borderId="0" xfId="0"/>
    <xf numFmtId="0" fontId="2" fillId="0" borderId="0" xfId="0" applyFont="1"/>
    <xf numFmtId="0" fontId="3" fillId="2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4" fillId="0" borderId="10" xfId="0" applyFont="1" applyBorder="1" applyProtection="1">
      <protection locked="0"/>
    </xf>
    <xf numFmtId="0" fontId="3" fillId="0" borderId="14" xfId="0" applyFont="1" applyBorder="1" applyAlignment="1">
      <alignment vertical="center"/>
    </xf>
    <xf numFmtId="4" fontId="3" fillId="0" borderId="11" xfId="0" applyNumberFormat="1" applyFont="1" applyBorder="1" applyAlignment="1">
      <alignment vertical="center" wrapText="1"/>
    </xf>
    <xf numFmtId="0" fontId="4" fillId="0" borderId="5" xfId="2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left" vertical="center" indent="1"/>
    </xf>
    <xf numFmtId="4" fontId="4" fillId="0" borderId="12" xfId="2" applyNumberFormat="1" applyFont="1" applyBorder="1" applyAlignment="1" applyProtection="1">
      <alignment horizontal="right" vertical="top"/>
      <protection locked="0"/>
    </xf>
    <xf numFmtId="0" fontId="4" fillId="0" borderId="5" xfId="2" quotePrefix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4" fontId="3" fillId="0" borderId="12" xfId="0" applyNumberFormat="1" applyFont="1" applyBorder="1" applyAlignment="1">
      <alignment vertical="center" wrapText="1"/>
    </xf>
    <xf numFmtId="0" fontId="4" fillId="0" borderId="7" xfId="2" quotePrefix="1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horizontal="left" vertical="center" indent="1"/>
    </xf>
    <xf numFmtId="0" fontId="4" fillId="0" borderId="7" xfId="0" applyFont="1" applyBorder="1" applyProtection="1">
      <protection locked="0"/>
    </xf>
    <xf numFmtId="0" fontId="3" fillId="0" borderId="15" xfId="2" quotePrefix="1" applyFont="1" applyBorder="1" applyAlignment="1">
      <alignment horizontal="left" vertical="top"/>
    </xf>
    <xf numFmtId="4" fontId="3" fillId="0" borderId="3" xfId="0" applyNumberFormat="1" applyFont="1" applyBorder="1" applyAlignment="1">
      <alignment vertical="center" wrapText="1"/>
    </xf>
    <xf numFmtId="4" fontId="3" fillId="0" borderId="12" xfId="2" applyNumberFormat="1" applyFont="1" applyBorder="1" applyAlignment="1" applyProtection="1">
      <alignment horizontal="right" vertical="top"/>
      <protection locked="0"/>
    </xf>
    <xf numFmtId="0" fontId="4" fillId="0" borderId="5" xfId="2" applyFont="1" applyBorder="1" applyAlignment="1" applyProtection="1">
      <alignment horizontal="center" vertical="top"/>
      <protection locked="0"/>
    </xf>
    <xf numFmtId="0" fontId="4" fillId="0" borderId="6" xfId="2" applyFont="1" applyBorder="1" applyAlignment="1" applyProtection="1">
      <alignment horizontal="left" vertical="top" indent="1"/>
      <protection locked="0"/>
    </xf>
    <xf numFmtId="0" fontId="3" fillId="0" borderId="0" xfId="2" applyFont="1" applyAlignment="1" applyProtection="1">
      <alignment horizontal="left" vertical="top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8" xfId="2" applyFont="1" applyBorder="1" applyAlignment="1" applyProtection="1">
      <alignment horizontal="left" vertical="top" inden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3" fillId="0" borderId="9" xfId="2" quotePrefix="1" applyFont="1" applyBorder="1" applyAlignment="1">
      <alignment horizontal="left" vertical="top"/>
    </xf>
    <xf numFmtId="4" fontId="3" fillId="0" borderId="3" xfId="2" applyNumberFormat="1" applyFont="1" applyBorder="1" applyAlignment="1" applyProtection="1">
      <alignment horizontal="right" vertical="top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1" xfId="0" applyFont="1" applyBorder="1" applyProtection="1">
      <protection locked="0"/>
    </xf>
    <xf numFmtId="0" fontId="3" fillId="2" borderId="8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4" fontId="3" fillId="2" borderId="11" xfId="0" applyNumberFormat="1" applyFont="1" applyFill="1" applyBorder="1" applyAlignment="1">
      <alignment vertical="center" wrapText="1"/>
    </xf>
    <xf numFmtId="4" fontId="4" fillId="2" borderId="12" xfId="2" applyNumberFormat="1" applyFont="1" applyFill="1" applyBorder="1" applyAlignment="1" applyProtection="1">
      <alignment horizontal="right" vertical="top"/>
      <protection locked="0"/>
    </xf>
    <xf numFmtId="0" fontId="4" fillId="0" borderId="5" xfId="2" quotePrefix="1" applyFont="1" applyBorder="1" applyAlignment="1" applyProtection="1">
      <alignment horizontal="center" vertical="top"/>
      <protection locked="0"/>
    </xf>
    <xf numFmtId="4" fontId="3" fillId="2" borderId="12" xfId="0" applyNumberFormat="1" applyFont="1" applyFill="1" applyBorder="1" applyAlignment="1">
      <alignment vertical="center" wrapText="1"/>
    </xf>
    <xf numFmtId="0" fontId="4" fillId="0" borderId="7" xfId="2" quotePrefix="1" applyFont="1" applyBorder="1" applyAlignment="1" applyProtection="1">
      <alignment horizontal="center" vertical="top"/>
      <protection locked="0"/>
    </xf>
    <xf numFmtId="4" fontId="3" fillId="2" borderId="3" xfId="0" applyNumberFormat="1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centerContinuous"/>
    </xf>
    <xf numFmtId="0" fontId="2" fillId="2" borderId="14" xfId="0" applyFont="1" applyFill="1" applyBorder="1" applyAlignment="1">
      <alignment horizontal="centerContinuous"/>
    </xf>
    <xf numFmtId="0" fontId="2" fillId="2" borderId="4" xfId="0" applyFont="1" applyFill="1" applyBorder="1" applyAlignment="1">
      <alignment horizontal="centerContinuous"/>
    </xf>
    <xf numFmtId="0" fontId="5" fillId="2" borderId="5" xfId="0" applyFont="1" applyFill="1" applyBorder="1" applyAlignment="1">
      <alignment horizontal="centerContinuous"/>
    </xf>
    <xf numFmtId="0" fontId="2" fillId="2" borderId="0" xfId="0" applyFont="1" applyFill="1" applyBorder="1" applyAlignment="1">
      <alignment horizontal="centerContinuous"/>
    </xf>
    <xf numFmtId="0" fontId="2" fillId="2" borderId="6" xfId="0" applyFont="1" applyFill="1" applyBorder="1" applyAlignment="1">
      <alignment horizontal="centerContinuous"/>
    </xf>
    <xf numFmtId="0" fontId="5" fillId="2" borderId="7" xfId="0" applyFont="1" applyFill="1" applyBorder="1" applyAlignment="1">
      <alignment horizontal="centerContinuous"/>
    </xf>
    <xf numFmtId="0" fontId="2" fillId="2" borderId="15" xfId="0" applyFont="1" applyFill="1" applyBorder="1" applyAlignment="1">
      <alignment horizontal="centerContinuous"/>
    </xf>
    <xf numFmtId="0" fontId="2" fillId="2" borderId="8" xfId="0" applyFont="1" applyFill="1" applyBorder="1" applyAlignment="1">
      <alignment horizontal="centerContinuous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4" fillId="0" borderId="5" xfId="0" applyFont="1" applyBorder="1" applyAlignment="1" applyProtection="1">
      <alignment horizontal="center"/>
      <protection locked="0"/>
    </xf>
    <xf numFmtId="0" fontId="3" fillId="0" borderId="0" xfId="2" applyFont="1" applyBorder="1" applyAlignment="1" applyProtection="1">
      <alignment horizontal="left" vertical="top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Continuous" vertical="center" wrapText="1"/>
    </xf>
    <xf numFmtId="0" fontId="3" fillId="2" borderId="9" xfId="0" applyFont="1" applyFill="1" applyBorder="1" applyAlignment="1">
      <alignment horizontal="centerContinuous" vertical="center" wrapText="1"/>
    </xf>
    <xf numFmtId="0" fontId="3" fillId="2" borderId="2" xfId="0" applyFont="1" applyFill="1" applyBorder="1" applyAlignment="1">
      <alignment horizontal="centerContinuous" vertical="center" wrapText="1"/>
    </xf>
    <xf numFmtId="0" fontId="3" fillId="2" borderId="7" xfId="0" applyFont="1" applyFill="1" applyBorder="1" applyAlignment="1" applyProtection="1">
      <alignment horizontal="left" vertical="top"/>
      <protection locked="0"/>
    </xf>
    <xf numFmtId="0" fontId="3" fillId="2" borderId="10" xfId="0" applyFont="1" applyFill="1" applyBorder="1" applyAlignment="1" applyProtection="1">
      <alignment horizontal="center" vertical="top"/>
      <protection locked="0"/>
    </xf>
    <xf numFmtId="4" fontId="2" fillId="0" borderId="12" xfId="1" applyNumberFormat="1" applyFont="1" applyFill="1" applyBorder="1" applyAlignment="1" applyProtection="1">
      <alignment vertical="top"/>
      <protection locked="0"/>
    </xf>
  </cellXfs>
  <cellStyles count="3">
    <cellStyle name="Normal" xfId="0" builtinId="0"/>
    <cellStyle name="Normal 2" xfId="1" xr:uid="{00000000-0005-0000-0000-000001000000}"/>
    <cellStyle name="Normal 2 3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6"/>
  <sheetViews>
    <sheetView showGridLines="0" tabSelected="1" zoomScaleNormal="100" workbookViewId="0">
      <selection activeCell="A4" sqref="A4"/>
    </sheetView>
  </sheetViews>
  <sheetFormatPr baseColWidth="10" defaultColWidth="11.42578125" defaultRowHeight="11.25" x14ac:dyDescent="0.2"/>
  <cols>
    <col min="1" max="1" width="4.85546875" style="1" customWidth="1"/>
    <col min="2" max="2" width="38.42578125" style="1" bestFit="1" customWidth="1"/>
    <col min="3" max="3" width="17.7109375" style="1" customWidth="1"/>
    <col min="4" max="4" width="12.7109375" style="1" customWidth="1"/>
    <col min="5" max="16384" width="11.42578125" style="1"/>
  </cols>
  <sheetData>
    <row r="1" spans="1:8" x14ac:dyDescent="0.2">
      <c r="A1" s="39" t="s">
        <v>56</v>
      </c>
      <c r="B1" s="40"/>
      <c r="C1" s="40"/>
      <c r="D1" s="40"/>
      <c r="E1" s="40"/>
      <c r="F1" s="40"/>
      <c r="G1" s="40"/>
      <c r="H1" s="41"/>
    </row>
    <row r="2" spans="1:8" x14ac:dyDescent="0.2">
      <c r="A2" s="42" t="s">
        <v>51</v>
      </c>
      <c r="B2" s="43"/>
      <c r="C2" s="43"/>
      <c r="D2" s="43"/>
      <c r="E2" s="43"/>
      <c r="F2" s="43"/>
      <c r="G2" s="43"/>
      <c r="H2" s="44"/>
    </row>
    <row r="3" spans="1:8" x14ac:dyDescent="0.2">
      <c r="A3" s="45" t="s">
        <v>58</v>
      </c>
      <c r="B3" s="46"/>
      <c r="C3" s="46"/>
      <c r="D3" s="46"/>
      <c r="E3" s="46"/>
      <c r="F3" s="46"/>
      <c r="G3" s="46"/>
      <c r="H3" s="47"/>
    </row>
    <row r="4" spans="1:8" ht="22.5" x14ac:dyDescent="0.2">
      <c r="A4" s="48" t="s">
        <v>52</v>
      </c>
      <c r="B4" s="49" t="s">
        <v>20</v>
      </c>
      <c r="C4" s="50" t="s">
        <v>22</v>
      </c>
      <c r="D4" s="50" t="s">
        <v>32</v>
      </c>
      <c r="E4" s="50" t="s">
        <v>33</v>
      </c>
      <c r="F4" s="50" t="s">
        <v>21</v>
      </c>
      <c r="G4" s="50" t="s">
        <v>23</v>
      </c>
      <c r="H4" s="50" t="s">
        <v>34</v>
      </c>
    </row>
    <row r="5" spans="1:8" x14ac:dyDescent="0.2">
      <c r="A5" s="4"/>
      <c r="B5" s="5" t="s">
        <v>0</v>
      </c>
      <c r="C5" s="6">
        <f>SUM(C6:C15)</f>
        <v>142772658.00048906</v>
      </c>
      <c r="D5" s="6">
        <f t="shared" ref="D5:H5" si="0">SUM(D6:D15)</f>
        <v>7687313.4199999999</v>
      </c>
      <c r="E5" s="6">
        <f t="shared" si="0"/>
        <v>150459971.42048904</v>
      </c>
      <c r="F5" s="6">
        <f t="shared" si="0"/>
        <v>90464115.590000004</v>
      </c>
      <c r="G5" s="6">
        <f t="shared" si="0"/>
        <v>79672806.010000005</v>
      </c>
      <c r="H5" s="6">
        <f t="shared" si="0"/>
        <v>10791309.580000006</v>
      </c>
    </row>
    <row r="6" spans="1:8" x14ac:dyDescent="0.2">
      <c r="A6" s="7">
        <v>1</v>
      </c>
      <c r="B6" s="8" t="s">
        <v>1</v>
      </c>
      <c r="C6" s="9">
        <v>0</v>
      </c>
      <c r="D6" s="9">
        <v>0</v>
      </c>
      <c r="E6" s="9">
        <f t="shared" ref="E6:E12" si="1">+C6+D6</f>
        <v>0</v>
      </c>
      <c r="F6" s="9">
        <v>0</v>
      </c>
      <c r="G6" s="9">
        <v>0</v>
      </c>
      <c r="H6" s="9">
        <f>+F6-G6</f>
        <v>0</v>
      </c>
    </row>
    <row r="7" spans="1:8" x14ac:dyDescent="0.2">
      <c r="A7" s="7">
        <v>2</v>
      </c>
      <c r="B7" s="8" t="s">
        <v>2</v>
      </c>
      <c r="C7" s="9">
        <v>0</v>
      </c>
      <c r="D7" s="9">
        <v>0</v>
      </c>
      <c r="E7" s="9">
        <f t="shared" si="1"/>
        <v>0</v>
      </c>
      <c r="F7" s="9">
        <v>0</v>
      </c>
      <c r="G7" s="9">
        <v>0</v>
      </c>
      <c r="H7" s="9">
        <f t="shared" ref="H7:H15" si="2">+F7-G7</f>
        <v>0</v>
      </c>
    </row>
    <row r="8" spans="1:8" x14ac:dyDescent="0.2">
      <c r="A8" s="7">
        <v>3</v>
      </c>
      <c r="B8" s="8" t="s">
        <v>3</v>
      </c>
      <c r="C8" s="9">
        <v>0</v>
      </c>
      <c r="D8" s="9">
        <v>0</v>
      </c>
      <c r="E8" s="9">
        <f t="shared" si="1"/>
        <v>0</v>
      </c>
      <c r="F8" s="9">
        <v>0</v>
      </c>
      <c r="G8" s="9">
        <v>0</v>
      </c>
      <c r="H8" s="9">
        <f t="shared" si="2"/>
        <v>0</v>
      </c>
    </row>
    <row r="9" spans="1:8" x14ac:dyDescent="0.2">
      <c r="A9" s="7">
        <v>4</v>
      </c>
      <c r="B9" s="8" t="s">
        <v>4</v>
      </c>
      <c r="C9" s="9">
        <v>4780000.0002999995</v>
      </c>
      <c r="D9" s="9">
        <v>0</v>
      </c>
      <c r="E9" s="9">
        <v>4780000.0002999995</v>
      </c>
      <c r="F9" s="9">
        <v>2853432.09</v>
      </c>
      <c r="G9" s="9">
        <v>2853432.09</v>
      </c>
      <c r="H9" s="9">
        <f t="shared" si="2"/>
        <v>0</v>
      </c>
    </row>
    <row r="10" spans="1:8" x14ac:dyDescent="0.2">
      <c r="A10" s="7">
        <v>5</v>
      </c>
      <c r="B10" s="8" t="s">
        <v>5</v>
      </c>
      <c r="C10" s="9">
        <v>5250000.0003999993</v>
      </c>
      <c r="D10" s="9">
        <v>0</v>
      </c>
      <c r="E10" s="9">
        <v>5250000.0003999993</v>
      </c>
      <c r="F10" s="9">
        <v>3775328.71</v>
      </c>
      <c r="G10" s="9">
        <v>3775328.71</v>
      </c>
      <c r="H10" s="9">
        <f t="shared" si="2"/>
        <v>0</v>
      </c>
    </row>
    <row r="11" spans="1:8" x14ac:dyDescent="0.2">
      <c r="A11" s="7">
        <v>6</v>
      </c>
      <c r="B11" s="8" t="s">
        <v>6</v>
      </c>
      <c r="C11" s="9">
        <v>2726942.9997890498</v>
      </c>
      <c r="D11" s="59">
        <f>E11-C11</f>
        <v>186764.04999999981</v>
      </c>
      <c r="E11" s="9">
        <v>2913707.0497890497</v>
      </c>
      <c r="F11" s="9">
        <v>275638.36</v>
      </c>
      <c r="G11" s="9">
        <v>275638.36</v>
      </c>
      <c r="H11" s="9">
        <f t="shared" si="2"/>
        <v>0</v>
      </c>
    </row>
    <row r="12" spans="1:8" x14ac:dyDescent="0.2">
      <c r="A12" s="7">
        <v>7</v>
      </c>
      <c r="B12" s="8" t="s">
        <v>7</v>
      </c>
      <c r="C12" s="9"/>
      <c r="D12" s="9">
        <v>0</v>
      </c>
      <c r="E12" s="9">
        <f t="shared" si="1"/>
        <v>0</v>
      </c>
      <c r="F12" s="9"/>
      <c r="G12" s="9"/>
      <c r="H12" s="9">
        <f t="shared" si="2"/>
        <v>0</v>
      </c>
    </row>
    <row r="13" spans="1:8" x14ac:dyDescent="0.2">
      <c r="A13" s="7">
        <v>8</v>
      </c>
      <c r="B13" s="8" t="s">
        <v>8</v>
      </c>
      <c r="C13" s="9">
        <v>520000</v>
      </c>
      <c r="D13" s="9">
        <f>E13-C13</f>
        <v>4032596</v>
      </c>
      <c r="E13" s="9">
        <v>4552596</v>
      </c>
      <c r="F13" s="9">
        <v>4552596</v>
      </c>
      <c r="G13" s="9">
        <v>4552596</v>
      </c>
      <c r="H13" s="9">
        <f t="shared" si="2"/>
        <v>0</v>
      </c>
    </row>
    <row r="14" spans="1:8" x14ac:dyDescent="0.2">
      <c r="A14" s="7">
        <v>9</v>
      </c>
      <c r="B14" s="8" t="s">
        <v>9</v>
      </c>
      <c r="C14" s="9">
        <v>129495715</v>
      </c>
      <c r="D14" s="9">
        <f t="shared" ref="D14:D15" si="3">E14-C14</f>
        <v>0</v>
      </c>
      <c r="E14" s="9">
        <v>129495715</v>
      </c>
      <c r="F14" s="9">
        <v>75539167.060000002</v>
      </c>
      <c r="G14" s="9">
        <v>64747857.479999997</v>
      </c>
      <c r="H14" s="9">
        <f t="shared" si="2"/>
        <v>10791309.580000006</v>
      </c>
    </row>
    <row r="15" spans="1:8" x14ac:dyDescent="0.2">
      <c r="A15" s="10">
        <v>0</v>
      </c>
      <c r="B15" s="8" t="s">
        <v>10</v>
      </c>
      <c r="C15" s="9">
        <v>0</v>
      </c>
      <c r="D15" s="9">
        <f t="shared" si="3"/>
        <v>3467953.3699999996</v>
      </c>
      <c r="E15" s="9">
        <v>3467953.3699999996</v>
      </c>
      <c r="F15" s="9">
        <v>3467953.3699999996</v>
      </c>
      <c r="G15" s="9">
        <v>3467953.3699999996</v>
      </c>
      <c r="H15" s="9">
        <f t="shared" si="2"/>
        <v>0</v>
      </c>
    </row>
    <row r="16" spans="1:8" x14ac:dyDescent="0.2">
      <c r="A16" s="7"/>
      <c r="B16" s="11" t="s">
        <v>11</v>
      </c>
      <c r="C16" s="12">
        <f>SUM(C17:C25)</f>
        <v>142772658</v>
      </c>
      <c r="D16" s="12">
        <f>SUM(D17:D25)</f>
        <v>7687313.419999985</v>
      </c>
      <c r="E16" s="12">
        <f t="shared" ref="E16:H16" si="4">SUM(E17:E25)</f>
        <v>150459971.41999999</v>
      </c>
      <c r="F16" s="12">
        <f t="shared" si="4"/>
        <v>65588920.579999991</v>
      </c>
      <c r="G16" s="12">
        <f t="shared" si="4"/>
        <v>65581005.899999991</v>
      </c>
      <c r="H16" s="12">
        <f t="shared" si="4"/>
        <v>7914.6800000001676</v>
      </c>
    </row>
    <row r="17" spans="1:8" x14ac:dyDescent="0.2">
      <c r="A17" s="10">
        <v>1000</v>
      </c>
      <c r="B17" s="8" t="s">
        <v>12</v>
      </c>
      <c r="C17" s="9">
        <v>116894170.27</v>
      </c>
      <c r="D17" s="9">
        <f>E17-C17</f>
        <v>559596.9999999851</v>
      </c>
      <c r="E17" s="9">
        <v>117453767.26999998</v>
      </c>
      <c r="F17" s="9">
        <v>52135636.969999999</v>
      </c>
      <c r="G17" s="9">
        <v>52135636.969999999</v>
      </c>
      <c r="H17" s="9">
        <f t="shared" ref="H17:H25" si="5">+F17-G17</f>
        <v>0</v>
      </c>
    </row>
    <row r="18" spans="1:8" x14ac:dyDescent="0.2">
      <c r="A18" s="7">
        <v>2000</v>
      </c>
      <c r="B18" s="8" t="s">
        <v>13</v>
      </c>
      <c r="C18" s="9">
        <v>5047787.55</v>
      </c>
      <c r="D18" s="9">
        <f t="shared" ref="D18:D22" si="6">E18-C18</f>
        <v>264005.04000000004</v>
      </c>
      <c r="E18" s="9">
        <f>5311783.59+9</f>
        <v>5311792.59</v>
      </c>
      <c r="F18" s="9">
        <v>2660671.79</v>
      </c>
      <c r="G18" s="9">
        <v>2652961.11</v>
      </c>
      <c r="H18" s="9">
        <f t="shared" si="5"/>
        <v>7710.6800000001676</v>
      </c>
    </row>
    <row r="19" spans="1:8" x14ac:dyDescent="0.2">
      <c r="A19" s="10">
        <v>3000</v>
      </c>
      <c r="B19" s="8" t="s">
        <v>14</v>
      </c>
      <c r="C19" s="9">
        <v>14341700.179999996</v>
      </c>
      <c r="D19" s="9">
        <f t="shared" si="6"/>
        <v>2048517.790000001</v>
      </c>
      <c r="E19" s="9">
        <v>16390217.969999997</v>
      </c>
      <c r="F19" s="9">
        <v>5997235.4300000006</v>
      </c>
      <c r="G19" s="9">
        <v>5997031.4300000006</v>
      </c>
      <c r="H19" s="9">
        <f t="shared" si="5"/>
        <v>204</v>
      </c>
    </row>
    <row r="20" spans="1:8" x14ac:dyDescent="0.2">
      <c r="A20" s="7">
        <v>4000</v>
      </c>
      <c r="B20" s="8" t="s">
        <v>9</v>
      </c>
      <c r="C20" s="9">
        <v>5470000</v>
      </c>
      <c r="D20" s="9">
        <f t="shared" si="6"/>
        <v>1815096.7199999997</v>
      </c>
      <c r="E20" s="9">
        <v>7285096.7199999997</v>
      </c>
      <c r="F20" s="9">
        <v>2253864.15</v>
      </c>
      <c r="G20" s="9">
        <v>2253864.15</v>
      </c>
      <c r="H20" s="9">
        <f t="shared" si="5"/>
        <v>0</v>
      </c>
    </row>
    <row r="21" spans="1:8" x14ac:dyDescent="0.2">
      <c r="A21" s="10">
        <v>5000</v>
      </c>
      <c r="B21" s="8" t="s">
        <v>15</v>
      </c>
      <c r="C21" s="9">
        <v>1019000</v>
      </c>
      <c r="D21" s="9">
        <f t="shared" si="6"/>
        <v>1837742.4300000002</v>
      </c>
      <c r="E21" s="9">
        <v>2856742.43</v>
      </c>
      <c r="F21" s="9">
        <v>1379157.8</v>
      </c>
      <c r="G21" s="9">
        <v>1379157.8</v>
      </c>
      <c r="H21" s="9">
        <f t="shared" si="5"/>
        <v>0</v>
      </c>
    </row>
    <row r="22" spans="1:8" x14ac:dyDescent="0.2">
      <c r="A22" s="7">
        <v>6000</v>
      </c>
      <c r="B22" s="8" t="s">
        <v>16</v>
      </c>
      <c r="C22" s="9">
        <v>0</v>
      </c>
      <c r="D22" s="9">
        <f t="shared" si="6"/>
        <v>1162354.44</v>
      </c>
      <c r="E22" s="9">
        <v>1162354.44</v>
      </c>
      <c r="F22" s="9">
        <v>1162354.44</v>
      </c>
      <c r="G22" s="9">
        <v>1162354.44</v>
      </c>
      <c r="H22" s="9">
        <f t="shared" si="5"/>
        <v>0</v>
      </c>
    </row>
    <row r="23" spans="1:8" x14ac:dyDescent="0.2">
      <c r="A23" s="10">
        <v>7000</v>
      </c>
      <c r="B23" s="8" t="s">
        <v>17</v>
      </c>
      <c r="C23" s="9">
        <v>0</v>
      </c>
      <c r="D23" s="9">
        <v>0</v>
      </c>
      <c r="E23" s="9">
        <f t="shared" ref="E23:E25" si="7">+C23+D23</f>
        <v>0</v>
      </c>
      <c r="F23" s="9">
        <v>0</v>
      </c>
      <c r="G23" s="9">
        <v>0</v>
      </c>
      <c r="H23" s="9">
        <f t="shared" si="5"/>
        <v>0</v>
      </c>
    </row>
    <row r="24" spans="1:8" x14ac:dyDescent="0.2">
      <c r="A24" s="7">
        <v>8000</v>
      </c>
      <c r="B24" s="8" t="s">
        <v>18</v>
      </c>
      <c r="C24" s="9">
        <v>0</v>
      </c>
      <c r="D24" s="9">
        <v>0</v>
      </c>
      <c r="E24" s="9">
        <f t="shared" si="7"/>
        <v>0</v>
      </c>
      <c r="F24" s="9">
        <v>0</v>
      </c>
      <c r="G24" s="9">
        <v>0</v>
      </c>
      <c r="H24" s="9">
        <f t="shared" si="5"/>
        <v>0</v>
      </c>
    </row>
    <row r="25" spans="1:8" x14ac:dyDescent="0.2">
      <c r="A25" s="13">
        <v>9000</v>
      </c>
      <c r="B25" s="14" t="s">
        <v>19</v>
      </c>
      <c r="C25" s="9">
        <v>0</v>
      </c>
      <c r="D25" s="9">
        <v>0</v>
      </c>
      <c r="E25" s="9">
        <f t="shared" si="7"/>
        <v>0</v>
      </c>
      <c r="F25" s="9">
        <v>0</v>
      </c>
      <c r="G25" s="9">
        <v>0</v>
      </c>
      <c r="H25" s="9">
        <f t="shared" si="5"/>
        <v>0</v>
      </c>
    </row>
    <row r="26" spans="1:8" x14ac:dyDescent="0.2">
      <c r="A26" s="15"/>
      <c r="B26" s="16" t="s">
        <v>24</v>
      </c>
      <c r="C26" s="17">
        <f>C5-C16</f>
        <v>4.8905611038208008E-4</v>
      </c>
      <c r="D26" s="17">
        <f t="shared" ref="D26:H26" si="8">D5-D16</f>
        <v>1.4901161193847656E-8</v>
      </c>
      <c r="E26" s="17">
        <f t="shared" si="8"/>
        <v>4.8905611038208008E-4</v>
      </c>
      <c r="F26" s="17">
        <f t="shared" si="8"/>
        <v>24875195.010000013</v>
      </c>
      <c r="G26" s="17">
        <f t="shared" si="8"/>
        <v>14091800.110000014</v>
      </c>
      <c r="H26" s="17">
        <f t="shared" si="8"/>
        <v>10783394.900000006</v>
      </c>
    </row>
  </sheetData>
  <pageMargins left="1.1023622047244095" right="0.70866141732283472" top="0.74803149606299213" bottom="0.74803149606299213" header="0.31496062992125984" footer="0.31496062992125984"/>
  <pageSetup paperSize="9" orientation="landscape" r:id="rId1"/>
  <ignoredErrors>
    <ignoredError sqref="E6:H8 E23:H25 E12 H9:H15 H17:H21 H22" unlockedFormula="1"/>
    <ignoredError sqref="E16:H16" formula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7"/>
  <sheetViews>
    <sheetView showGridLines="0" zoomScaleNormal="100" workbookViewId="0">
      <selection activeCell="K17" sqref="K17"/>
    </sheetView>
  </sheetViews>
  <sheetFormatPr baseColWidth="10" defaultColWidth="11.42578125" defaultRowHeight="11.25" x14ac:dyDescent="0.2"/>
  <cols>
    <col min="1" max="1" width="3.85546875" style="1" customWidth="1"/>
    <col min="2" max="2" width="18.140625" style="1" bestFit="1" customWidth="1"/>
    <col min="3" max="3" width="12.7109375" style="1" customWidth="1"/>
    <col min="4" max="16384" width="11.42578125" style="1"/>
  </cols>
  <sheetData>
    <row r="1" spans="1:8" x14ac:dyDescent="0.2">
      <c r="A1" s="39" t="s">
        <v>56</v>
      </c>
      <c r="B1" s="40"/>
      <c r="C1" s="40"/>
      <c r="D1" s="40"/>
      <c r="E1" s="40"/>
      <c r="F1" s="40"/>
      <c r="G1" s="40"/>
      <c r="H1" s="41"/>
    </row>
    <row r="2" spans="1:8" x14ac:dyDescent="0.2">
      <c r="A2" s="42" t="s">
        <v>53</v>
      </c>
      <c r="B2" s="43"/>
      <c r="C2" s="43"/>
      <c r="D2" s="43"/>
      <c r="E2" s="43"/>
      <c r="F2" s="43"/>
      <c r="G2" s="43"/>
      <c r="H2" s="44"/>
    </row>
    <row r="3" spans="1:8" x14ac:dyDescent="0.2">
      <c r="A3" s="45" t="s">
        <v>57</v>
      </c>
      <c r="B3" s="46"/>
      <c r="C3" s="46"/>
      <c r="D3" s="46"/>
      <c r="E3" s="46"/>
      <c r="F3" s="46"/>
      <c r="G3" s="46"/>
      <c r="H3" s="47"/>
    </row>
    <row r="4" spans="1:8" ht="33.75" x14ac:dyDescent="0.2">
      <c r="A4" s="53" t="s">
        <v>54</v>
      </c>
      <c r="B4" s="49" t="s">
        <v>20</v>
      </c>
      <c r="C4" s="50" t="s">
        <v>35</v>
      </c>
      <c r="D4" s="50" t="s">
        <v>36</v>
      </c>
      <c r="E4" s="50" t="s">
        <v>33</v>
      </c>
      <c r="F4" s="50" t="s">
        <v>21</v>
      </c>
      <c r="G4" s="50" t="s">
        <v>37</v>
      </c>
      <c r="H4" s="50" t="s">
        <v>38</v>
      </c>
    </row>
    <row r="5" spans="1:8" x14ac:dyDescent="0.2">
      <c r="A5" s="51"/>
      <c r="B5" s="52" t="s">
        <v>39</v>
      </c>
      <c r="C5" s="18">
        <f t="shared" ref="C5:H5" si="0">SUM(C6:C12)</f>
        <v>142772658.00048906</v>
      </c>
      <c r="D5" s="18">
        <f t="shared" si="0"/>
        <v>1681159.0399999998</v>
      </c>
      <c r="E5" s="18">
        <f t="shared" si="0"/>
        <v>144453817.04048905</v>
      </c>
      <c r="F5" s="18">
        <f t="shared" si="0"/>
        <v>48301307</v>
      </c>
      <c r="G5" s="18">
        <f t="shared" si="0"/>
        <v>37509997.420000002</v>
      </c>
      <c r="H5" s="18">
        <f t="shared" si="0"/>
        <v>10791309.579999998</v>
      </c>
    </row>
    <row r="6" spans="1:8" x14ac:dyDescent="0.2">
      <c r="A6" s="19">
        <v>11</v>
      </c>
      <c r="B6" s="20" t="s">
        <v>26</v>
      </c>
      <c r="C6" s="9">
        <v>0</v>
      </c>
      <c r="D6" s="9">
        <v>0</v>
      </c>
      <c r="E6" s="9">
        <f t="shared" ref="E6:E12" si="1">+C6+D6</f>
        <v>0</v>
      </c>
      <c r="F6" s="9">
        <v>0</v>
      </c>
      <c r="G6" s="9">
        <v>0</v>
      </c>
      <c r="H6" s="9">
        <f t="shared" ref="H6:H12" si="2">+F6-G6</f>
        <v>0</v>
      </c>
    </row>
    <row r="7" spans="1:8" x14ac:dyDescent="0.2">
      <c r="A7" s="19">
        <v>12</v>
      </c>
      <c r="B7" s="20" t="s">
        <v>27</v>
      </c>
      <c r="C7" s="9">
        <v>0</v>
      </c>
      <c r="D7" s="9">
        <v>0</v>
      </c>
      <c r="E7" s="9">
        <f t="shared" si="1"/>
        <v>0</v>
      </c>
      <c r="F7" s="9">
        <v>0</v>
      </c>
      <c r="G7" s="9">
        <v>0</v>
      </c>
      <c r="H7" s="9">
        <f t="shared" si="2"/>
        <v>0</v>
      </c>
    </row>
    <row r="8" spans="1:8" x14ac:dyDescent="0.2">
      <c r="A8" s="19">
        <v>13</v>
      </c>
      <c r="B8" s="20" t="s">
        <v>40</v>
      </c>
      <c r="C8" s="9">
        <v>0</v>
      </c>
      <c r="D8" s="9">
        <v>0</v>
      </c>
      <c r="E8" s="9">
        <f t="shared" si="1"/>
        <v>0</v>
      </c>
      <c r="F8" s="9">
        <v>0</v>
      </c>
      <c r="G8" s="9">
        <v>0</v>
      </c>
      <c r="H8" s="9">
        <f t="shared" si="2"/>
        <v>0</v>
      </c>
    </row>
    <row r="9" spans="1:8" x14ac:dyDescent="0.2">
      <c r="A9" s="19">
        <v>14</v>
      </c>
      <c r="B9" s="20" t="s">
        <v>28</v>
      </c>
      <c r="C9" s="9">
        <v>142772658.00048906</v>
      </c>
      <c r="D9" s="9">
        <v>1681159.0399999998</v>
      </c>
      <c r="E9" s="9">
        <v>144453817.04048905</v>
      </c>
      <c r="F9" s="9">
        <v>48301307</v>
      </c>
      <c r="G9" s="9">
        <v>37509997.420000002</v>
      </c>
      <c r="H9" s="9">
        <f t="shared" si="2"/>
        <v>10791309.579999998</v>
      </c>
    </row>
    <row r="10" spans="1:8" x14ac:dyDescent="0.2">
      <c r="A10" s="19">
        <v>15</v>
      </c>
      <c r="B10" s="20" t="s">
        <v>29</v>
      </c>
      <c r="C10" s="9">
        <v>0</v>
      </c>
      <c r="D10" s="9">
        <v>0</v>
      </c>
      <c r="E10" s="9">
        <f t="shared" si="1"/>
        <v>0</v>
      </c>
      <c r="F10" s="9">
        <v>0</v>
      </c>
      <c r="G10" s="9">
        <v>0</v>
      </c>
      <c r="H10" s="9">
        <f t="shared" si="2"/>
        <v>0</v>
      </c>
    </row>
    <row r="11" spans="1:8" x14ac:dyDescent="0.2">
      <c r="A11" s="19">
        <v>16</v>
      </c>
      <c r="B11" s="20" t="s">
        <v>30</v>
      </c>
      <c r="C11" s="9">
        <v>0</v>
      </c>
      <c r="D11" s="9">
        <v>0</v>
      </c>
      <c r="E11" s="9">
        <f t="shared" si="1"/>
        <v>0</v>
      </c>
      <c r="F11" s="9">
        <v>0</v>
      </c>
      <c r="G11" s="9">
        <v>0</v>
      </c>
      <c r="H11" s="9">
        <f t="shared" si="2"/>
        <v>0</v>
      </c>
    </row>
    <row r="12" spans="1:8" x14ac:dyDescent="0.2">
      <c r="A12" s="19">
        <v>17</v>
      </c>
      <c r="B12" s="20" t="s">
        <v>41</v>
      </c>
      <c r="C12" s="9">
        <v>0</v>
      </c>
      <c r="D12" s="9">
        <v>0</v>
      </c>
      <c r="E12" s="9">
        <f t="shared" si="1"/>
        <v>0</v>
      </c>
      <c r="F12" s="9">
        <v>0</v>
      </c>
      <c r="G12" s="9">
        <v>0</v>
      </c>
      <c r="H12" s="9">
        <f t="shared" si="2"/>
        <v>0</v>
      </c>
    </row>
    <row r="13" spans="1:8" x14ac:dyDescent="0.2">
      <c r="A13" s="19"/>
      <c r="B13" s="21" t="s">
        <v>31</v>
      </c>
      <c r="C13" s="18">
        <f>SUM(C14:C16)</f>
        <v>0</v>
      </c>
      <c r="D13" s="18">
        <f t="shared" ref="D13:H13" si="3">SUM(D14:D16)</f>
        <v>0</v>
      </c>
      <c r="E13" s="18">
        <f t="shared" si="3"/>
        <v>0</v>
      </c>
      <c r="F13" s="18">
        <f t="shared" si="3"/>
        <v>0</v>
      </c>
      <c r="G13" s="18">
        <f t="shared" si="3"/>
        <v>0</v>
      </c>
      <c r="H13" s="18">
        <f t="shared" si="3"/>
        <v>0</v>
      </c>
    </row>
    <row r="14" spans="1:8" x14ac:dyDescent="0.2">
      <c r="A14" s="19">
        <v>25</v>
      </c>
      <c r="B14" s="20" t="s">
        <v>29</v>
      </c>
      <c r="C14" s="9">
        <v>0</v>
      </c>
      <c r="D14" s="9">
        <v>0</v>
      </c>
      <c r="E14" s="9">
        <f t="shared" ref="E14:E16" si="4">+C14+D14</f>
        <v>0</v>
      </c>
      <c r="F14" s="9">
        <v>0</v>
      </c>
      <c r="G14" s="9">
        <v>0</v>
      </c>
      <c r="H14" s="9">
        <f>+F14-G14</f>
        <v>0</v>
      </c>
    </row>
    <row r="15" spans="1:8" x14ac:dyDescent="0.2">
      <c r="A15" s="19">
        <v>26</v>
      </c>
      <c r="B15" s="20" t="s">
        <v>30</v>
      </c>
      <c r="C15" s="9">
        <v>0</v>
      </c>
      <c r="D15" s="9">
        <v>0</v>
      </c>
      <c r="E15" s="9">
        <f t="shared" si="4"/>
        <v>0</v>
      </c>
      <c r="F15" s="9">
        <v>0</v>
      </c>
      <c r="G15" s="9">
        <v>0</v>
      </c>
      <c r="H15" s="9">
        <f>+F15-G15</f>
        <v>0</v>
      </c>
    </row>
    <row r="16" spans="1:8" x14ac:dyDescent="0.2">
      <c r="A16" s="22">
        <v>27</v>
      </c>
      <c r="B16" s="23" t="s">
        <v>42</v>
      </c>
      <c r="C16" s="9">
        <v>0</v>
      </c>
      <c r="D16" s="9">
        <v>0</v>
      </c>
      <c r="E16" s="9">
        <f t="shared" si="4"/>
        <v>0</v>
      </c>
      <c r="F16" s="9">
        <v>0</v>
      </c>
      <c r="G16" s="9">
        <v>0</v>
      </c>
      <c r="H16" s="9">
        <f>+F16-G16</f>
        <v>0</v>
      </c>
    </row>
    <row r="17" spans="1:8" x14ac:dyDescent="0.2">
      <c r="A17" s="24"/>
      <c r="B17" s="25" t="s">
        <v>43</v>
      </c>
      <c r="C17" s="26">
        <f>C5+C13</f>
        <v>142772658.00048906</v>
      </c>
      <c r="D17" s="26">
        <f t="shared" ref="D17:H17" si="5">D5+D13</f>
        <v>1681159.0399999998</v>
      </c>
      <c r="E17" s="26">
        <f t="shared" si="5"/>
        <v>144453817.04048905</v>
      </c>
      <c r="F17" s="26">
        <f t="shared" si="5"/>
        <v>48301307</v>
      </c>
      <c r="G17" s="26">
        <f t="shared" si="5"/>
        <v>37509997.420000002</v>
      </c>
      <c r="H17" s="26">
        <f t="shared" si="5"/>
        <v>10791309.579999998</v>
      </c>
    </row>
    <row r="18" spans="1:8" x14ac:dyDescent="0.2">
      <c r="A18" s="27"/>
      <c r="B18" s="28"/>
      <c r="C18" s="28"/>
      <c r="D18" s="28"/>
      <c r="E18" s="28"/>
      <c r="F18" s="28"/>
      <c r="G18" s="28"/>
      <c r="H18" s="28"/>
    </row>
    <row r="19" spans="1:8" ht="33.75" x14ac:dyDescent="0.2">
      <c r="A19" s="53" t="s">
        <v>54</v>
      </c>
      <c r="B19" s="49" t="s">
        <v>20</v>
      </c>
      <c r="C19" s="50" t="s">
        <v>44</v>
      </c>
      <c r="D19" s="50" t="s">
        <v>36</v>
      </c>
      <c r="E19" s="50" t="s">
        <v>33</v>
      </c>
      <c r="F19" s="50" t="s">
        <v>21</v>
      </c>
      <c r="G19" s="50" t="s">
        <v>45</v>
      </c>
      <c r="H19" s="50" t="s">
        <v>46</v>
      </c>
    </row>
    <row r="20" spans="1:8" x14ac:dyDescent="0.2">
      <c r="A20" s="51"/>
      <c r="B20" s="52" t="s">
        <v>39</v>
      </c>
      <c r="C20" s="18">
        <f t="shared" ref="C20:H20" si="6">SUM(C21:C27)</f>
        <v>142772658</v>
      </c>
      <c r="D20" s="18">
        <f t="shared" si="6"/>
        <v>1681159.0400000031</v>
      </c>
      <c r="E20" s="18">
        <f t="shared" si="6"/>
        <v>144453817.03999996</v>
      </c>
      <c r="F20" s="18">
        <f t="shared" si="6"/>
        <v>29982901.230000004</v>
      </c>
      <c r="G20" s="18">
        <f t="shared" si="6"/>
        <v>29982851.230000004</v>
      </c>
      <c r="H20" s="18">
        <f t="shared" si="6"/>
        <v>50</v>
      </c>
    </row>
    <row r="21" spans="1:8" x14ac:dyDescent="0.2">
      <c r="A21" s="19">
        <v>11</v>
      </c>
      <c r="B21" s="20" t="s">
        <v>26</v>
      </c>
      <c r="C21" s="9">
        <v>0</v>
      </c>
      <c r="D21" s="9">
        <v>0</v>
      </c>
      <c r="E21" s="9">
        <f t="shared" ref="E21:E27" si="7">+C21+D21</f>
        <v>0</v>
      </c>
      <c r="F21" s="9">
        <v>0</v>
      </c>
      <c r="G21" s="9">
        <v>0</v>
      </c>
      <c r="H21" s="9">
        <f t="shared" ref="H21:H27" si="8">+F21-G21</f>
        <v>0</v>
      </c>
    </row>
    <row r="22" spans="1:8" x14ac:dyDescent="0.2">
      <c r="A22" s="19">
        <v>12</v>
      </c>
      <c r="B22" s="20" t="s">
        <v>27</v>
      </c>
      <c r="C22" s="9">
        <v>0</v>
      </c>
      <c r="D22" s="9">
        <v>0</v>
      </c>
      <c r="E22" s="9">
        <f t="shared" si="7"/>
        <v>0</v>
      </c>
      <c r="F22" s="9">
        <v>0</v>
      </c>
      <c r="G22" s="9">
        <v>0</v>
      </c>
      <c r="H22" s="9">
        <f t="shared" si="8"/>
        <v>0</v>
      </c>
    </row>
    <row r="23" spans="1:8" x14ac:dyDescent="0.2">
      <c r="A23" s="19">
        <v>13</v>
      </c>
      <c r="B23" s="20" t="s">
        <v>40</v>
      </c>
      <c r="C23" s="9">
        <v>0</v>
      </c>
      <c r="D23" s="9">
        <v>0</v>
      </c>
      <c r="E23" s="9">
        <f t="shared" si="7"/>
        <v>0</v>
      </c>
      <c r="F23" s="9">
        <v>0</v>
      </c>
      <c r="G23" s="9">
        <v>0</v>
      </c>
      <c r="H23" s="9">
        <f t="shared" si="8"/>
        <v>0</v>
      </c>
    </row>
    <row r="24" spans="1:8" x14ac:dyDescent="0.2">
      <c r="A24" s="19">
        <v>14</v>
      </c>
      <c r="B24" s="20" t="s">
        <v>28</v>
      </c>
      <c r="C24" s="9">
        <v>142772658</v>
      </c>
      <c r="D24" s="9">
        <v>1681159.0400000031</v>
      </c>
      <c r="E24" s="9">
        <v>144453817.03999996</v>
      </c>
      <c r="F24" s="9">
        <v>29982901.230000004</v>
      </c>
      <c r="G24" s="9">
        <v>29982851.230000004</v>
      </c>
      <c r="H24" s="9">
        <f t="shared" si="8"/>
        <v>50</v>
      </c>
    </row>
    <row r="25" spans="1:8" x14ac:dyDescent="0.2">
      <c r="A25" s="19">
        <v>15</v>
      </c>
      <c r="B25" s="20" t="s">
        <v>29</v>
      </c>
      <c r="C25" s="9">
        <v>0</v>
      </c>
      <c r="D25" s="9">
        <v>0</v>
      </c>
      <c r="E25" s="9">
        <f t="shared" si="7"/>
        <v>0</v>
      </c>
      <c r="F25" s="9">
        <v>0</v>
      </c>
      <c r="G25" s="9">
        <v>0</v>
      </c>
      <c r="H25" s="9">
        <f t="shared" si="8"/>
        <v>0</v>
      </c>
    </row>
    <row r="26" spans="1:8" x14ac:dyDescent="0.2">
      <c r="A26" s="19">
        <v>16</v>
      </c>
      <c r="B26" s="20" t="s">
        <v>30</v>
      </c>
      <c r="C26" s="9">
        <v>0</v>
      </c>
      <c r="D26" s="9">
        <v>0</v>
      </c>
      <c r="E26" s="9">
        <f t="shared" si="7"/>
        <v>0</v>
      </c>
      <c r="F26" s="9">
        <v>0</v>
      </c>
      <c r="G26" s="9">
        <v>0</v>
      </c>
      <c r="H26" s="9">
        <f t="shared" si="8"/>
        <v>0</v>
      </c>
    </row>
    <row r="27" spans="1:8" x14ac:dyDescent="0.2">
      <c r="A27" s="19">
        <v>17</v>
      </c>
      <c r="B27" s="20" t="s">
        <v>41</v>
      </c>
      <c r="C27" s="9">
        <v>0</v>
      </c>
      <c r="D27" s="9">
        <v>0</v>
      </c>
      <c r="E27" s="9">
        <f t="shared" si="7"/>
        <v>0</v>
      </c>
      <c r="F27" s="9">
        <v>0</v>
      </c>
      <c r="G27" s="9">
        <v>0</v>
      </c>
      <c r="H27" s="9">
        <f t="shared" si="8"/>
        <v>0</v>
      </c>
    </row>
    <row r="28" spans="1:8" x14ac:dyDescent="0.2">
      <c r="A28" s="19"/>
      <c r="B28" s="21" t="s">
        <v>31</v>
      </c>
      <c r="C28" s="18">
        <f>SUM(C29:C31)</f>
        <v>0</v>
      </c>
      <c r="D28" s="18">
        <f t="shared" ref="D28:H28" si="9">SUM(D29:D31)</f>
        <v>0</v>
      </c>
      <c r="E28" s="18">
        <f t="shared" si="9"/>
        <v>0</v>
      </c>
      <c r="F28" s="18">
        <f t="shared" si="9"/>
        <v>0</v>
      </c>
      <c r="G28" s="18">
        <f t="shared" si="9"/>
        <v>0</v>
      </c>
      <c r="H28" s="18">
        <f t="shared" si="9"/>
        <v>0</v>
      </c>
    </row>
    <row r="29" spans="1:8" x14ac:dyDescent="0.2">
      <c r="A29" s="19">
        <v>25</v>
      </c>
      <c r="B29" s="20" t="s">
        <v>29</v>
      </c>
      <c r="C29" s="9">
        <v>0</v>
      </c>
      <c r="D29" s="9">
        <v>0</v>
      </c>
      <c r="E29" s="9">
        <f t="shared" ref="E29:E31" si="10">+C29+D29</f>
        <v>0</v>
      </c>
      <c r="F29" s="9">
        <v>0</v>
      </c>
      <c r="G29" s="9">
        <v>0</v>
      </c>
      <c r="H29" s="9">
        <f>+F29-G29</f>
        <v>0</v>
      </c>
    </row>
    <row r="30" spans="1:8" x14ac:dyDescent="0.2">
      <c r="A30" s="19">
        <v>26</v>
      </c>
      <c r="B30" s="20" t="s">
        <v>30</v>
      </c>
      <c r="C30" s="9">
        <v>0</v>
      </c>
      <c r="D30" s="9">
        <v>0</v>
      </c>
      <c r="E30" s="9">
        <f t="shared" si="10"/>
        <v>0</v>
      </c>
      <c r="F30" s="9">
        <v>0</v>
      </c>
      <c r="G30" s="9">
        <v>0</v>
      </c>
      <c r="H30" s="9">
        <f>+F30-G30</f>
        <v>0</v>
      </c>
    </row>
    <row r="31" spans="1:8" x14ac:dyDescent="0.2">
      <c r="A31" s="22">
        <v>27</v>
      </c>
      <c r="B31" s="23" t="s">
        <v>42</v>
      </c>
      <c r="C31" s="9">
        <v>0</v>
      </c>
      <c r="D31" s="9">
        <v>0</v>
      </c>
      <c r="E31" s="9">
        <f t="shared" si="10"/>
        <v>0</v>
      </c>
      <c r="F31" s="9">
        <v>0</v>
      </c>
      <c r="G31" s="9">
        <v>0</v>
      </c>
      <c r="H31" s="9">
        <f>+F31-G31</f>
        <v>0</v>
      </c>
    </row>
    <row r="32" spans="1:8" x14ac:dyDescent="0.2">
      <c r="A32" s="24"/>
      <c r="B32" s="25" t="s">
        <v>47</v>
      </c>
      <c r="C32" s="26">
        <f>C20+C28</f>
        <v>142772658</v>
      </c>
      <c r="D32" s="26">
        <f t="shared" ref="D32:H32" si="11">D20+D28</f>
        <v>1681159.0400000031</v>
      </c>
      <c r="E32" s="26">
        <f t="shared" si="11"/>
        <v>144453817.03999996</v>
      </c>
      <c r="F32" s="26">
        <f t="shared" si="11"/>
        <v>29982901.230000004</v>
      </c>
      <c r="G32" s="26">
        <f t="shared" si="11"/>
        <v>29982851.230000004</v>
      </c>
      <c r="H32" s="26">
        <f t="shared" si="11"/>
        <v>50</v>
      </c>
    </row>
    <row r="33" spans="1:8" x14ac:dyDescent="0.2">
      <c r="A33" s="27"/>
      <c r="B33" s="28"/>
      <c r="C33" s="28"/>
      <c r="D33" s="28"/>
      <c r="E33" s="28"/>
      <c r="F33" s="28"/>
      <c r="G33" s="28"/>
      <c r="H33" s="28"/>
    </row>
    <row r="34" spans="1:8" ht="33.75" x14ac:dyDescent="0.2">
      <c r="A34" s="53" t="s">
        <v>54</v>
      </c>
      <c r="B34" s="49" t="s">
        <v>20</v>
      </c>
      <c r="C34" s="50" t="s">
        <v>22</v>
      </c>
      <c r="D34" s="50" t="s">
        <v>36</v>
      </c>
      <c r="E34" s="50" t="s">
        <v>33</v>
      </c>
      <c r="F34" s="50" t="s">
        <v>21</v>
      </c>
      <c r="G34" s="50" t="s">
        <v>23</v>
      </c>
      <c r="H34" s="50" t="s">
        <v>34</v>
      </c>
    </row>
    <row r="35" spans="1:8" x14ac:dyDescent="0.2">
      <c r="A35" s="51"/>
      <c r="B35" s="52" t="s">
        <v>39</v>
      </c>
      <c r="C35" s="18">
        <f t="shared" ref="C35:H35" si="12">SUM(C36:C42)</f>
        <v>4.8905611038208008E-4</v>
      </c>
      <c r="D35" s="18">
        <f t="shared" si="12"/>
        <v>-3.2596290111541748E-9</v>
      </c>
      <c r="E35" s="18">
        <f t="shared" si="12"/>
        <v>4.8908591270446777E-4</v>
      </c>
      <c r="F35" s="18">
        <f t="shared" si="12"/>
        <v>18318405.769999996</v>
      </c>
      <c r="G35" s="18">
        <f t="shared" si="12"/>
        <v>7527146.1899999976</v>
      </c>
      <c r="H35" s="18">
        <f t="shared" si="12"/>
        <v>10791259.579999998</v>
      </c>
    </row>
    <row r="36" spans="1:8" x14ac:dyDescent="0.2">
      <c r="A36" s="19">
        <v>11</v>
      </c>
      <c r="B36" s="20" t="s">
        <v>26</v>
      </c>
      <c r="C36" s="9">
        <f t="shared" ref="C36:H36" si="13">C6-C21</f>
        <v>0</v>
      </c>
      <c r="D36" s="9">
        <f t="shared" si="13"/>
        <v>0</v>
      </c>
      <c r="E36" s="9">
        <f t="shared" si="13"/>
        <v>0</v>
      </c>
      <c r="F36" s="9">
        <f t="shared" si="13"/>
        <v>0</v>
      </c>
      <c r="G36" s="9">
        <f t="shared" si="13"/>
        <v>0</v>
      </c>
      <c r="H36" s="9">
        <f t="shared" si="13"/>
        <v>0</v>
      </c>
    </row>
    <row r="37" spans="1:8" x14ac:dyDescent="0.2">
      <c r="A37" s="19">
        <v>12</v>
      </c>
      <c r="B37" s="20" t="s">
        <v>27</v>
      </c>
      <c r="C37" s="9">
        <f t="shared" ref="C37:H37" si="14">C7-C22</f>
        <v>0</v>
      </c>
      <c r="D37" s="9">
        <f t="shared" si="14"/>
        <v>0</v>
      </c>
      <c r="E37" s="9">
        <f t="shared" si="14"/>
        <v>0</v>
      </c>
      <c r="F37" s="9">
        <f t="shared" si="14"/>
        <v>0</v>
      </c>
      <c r="G37" s="9">
        <f t="shared" si="14"/>
        <v>0</v>
      </c>
      <c r="H37" s="9">
        <f t="shared" si="14"/>
        <v>0</v>
      </c>
    </row>
    <row r="38" spans="1:8" x14ac:dyDescent="0.2">
      <c r="A38" s="19">
        <v>13</v>
      </c>
      <c r="B38" s="20" t="s">
        <v>40</v>
      </c>
      <c r="C38" s="9">
        <f t="shared" ref="C38:H38" si="15">C8-C23</f>
        <v>0</v>
      </c>
      <c r="D38" s="9">
        <f t="shared" si="15"/>
        <v>0</v>
      </c>
      <c r="E38" s="9">
        <f t="shared" si="15"/>
        <v>0</v>
      </c>
      <c r="F38" s="9">
        <f t="shared" si="15"/>
        <v>0</v>
      </c>
      <c r="G38" s="9">
        <f t="shared" si="15"/>
        <v>0</v>
      </c>
      <c r="H38" s="9">
        <f t="shared" si="15"/>
        <v>0</v>
      </c>
    </row>
    <row r="39" spans="1:8" x14ac:dyDescent="0.2">
      <c r="A39" s="19">
        <v>14</v>
      </c>
      <c r="B39" s="20" t="s">
        <v>28</v>
      </c>
      <c r="C39" s="9">
        <f t="shared" ref="C39:H39" si="16">C9-C24</f>
        <v>4.8905611038208008E-4</v>
      </c>
      <c r="D39" s="9">
        <f t="shared" si="16"/>
        <v>-3.2596290111541748E-9</v>
      </c>
      <c r="E39" s="9">
        <f t="shared" si="16"/>
        <v>4.8908591270446777E-4</v>
      </c>
      <c r="F39" s="9">
        <f t="shared" si="16"/>
        <v>18318405.769999996</v>
      </c>
      <c r="G39" s="9">
        <f t="shared" si="16"/>
        <v>7527146.1899999976</v>
      </c>
      <c r="H39" s="9">
        <f t="shared" si="16"/>
        <v>10791259.579999998</v>
      </c>
    </row>
    <row r="40" spans="1:8" x14ac:dyDescent="0.2">
      <c r="A40" s="19">
        <v>15</v>
      </c>
      <c r="B40" s="20" t="s">
        <v>29</v>
      </c>
      <c r="C40" s="9">
        <f t="shared" ref="C40:H40" si="17">C10-C25</f>
        <v>0</v>
      </c>
      <c r="D40" s="9">
        <f t="shared" si="17"/>
        <v>0</v>
      </c>
      <c r="E40" s="9">
        <f t="shared" si="17"/>
        <v>0</v>
      </c>
      <c r="F40" s="9">
        <f t="shared" si="17"/>
        <v>0</v>
      </c>
      <c r="G40" s="9">
        <f t="shared" si="17"/>
        <v>0</v>
      </c>
      <c r="H40" s="9">
        <f t="shared" si="17"/>
        <v>0</v>
      </c>
    </row>
    <row r="41" spans="1:8" x14ac:dyDescent="0.2">
      <c r="A41" s="19">
        <v>16</v>
      </c>
      <c r="B41" s="20" t="s">
        <v>30</v>
      </c>
      <c r="C41" s="9">
        <f t="shared" ref="C41:H41" si="18">C11-C26</f>
        <v>0</v>
      </c>
      <c r="D41" s="9">
        <f t="shared" si="18"/>
        <v>0</v>
      </c>
      <c r="E41" s="9">
        <f t="shared" si="18"/>
        <v>0</v>
      </c>
      <c r="F41" s="9">
        <f t="shared" si="18"/>
        <v>0</v>
      </c>
      <c r="G41" s="9">
        <f t="shared" si="18"/>
        <v>0</v>
      </c>
      <c r="H41" s="9">
        <f t="shared" si="18"/>
        <v>0</v>
      </c>
    </row>
    <row r="42" spans="1:8" x14ac:dyDescent="0.2">
      <c r="A42" s="19">
        <v>17</v>
      </c>
      <c r="B42" s="20" t="s">
        <v>41</v>
      </c>
      <c r="C42" s="9">
        <f t="shared" ref="C42:H42" si="19">C12-C27</f>
        <v>0</v>
      </c>
      <c r="D42" s="9">
        <f t="shared" si="19"/>
        <v>0</v>
      </c>
      <c r="E42" s="9">
        <f t="shared" si="19"/>
        <v>0</v>
      </c>
      <c r="F42" s="9">
        <f t="shared" si="19"/>
        <v>0</v>
      </c>
      <c r="G42" s="9">
        <f t="shared" si="19"/>
        <v>0</v>
      </c>
      <c r="H42" s="9">
        <f t="shared" si="19"/>
        <v>0</v>
      </c>
    </row>
    <row r="43" spans="1:8" x14ac:dyDescent="0.2">
      <c r="A43" s="19"/>
      <c r="B43" s="21" t="s">
        <v>31</v>
      </c>
      <c r="C43" s="18">
        <f>SUM(C44:C46)</f>
        <v>0</v>
      </c>
      <c r="D43" s="18">
        <f t="shared" ref="D43:H43" si="20">SUM(D44:D46)</f>
        <v>0</v>
      </c>
      <c r="E43" s="18">
        <f t="shared" si="20"/>
        <v>0</v>
      </c>
      <c r="F43" s="18">
        <f t="shared" si="20"/>
        <v>0</v>
      </c>
      <c r="G43" s="18">
        <f t="shared" si="20"/>
        <v>0</v>
      </c>
      <c r="H43" s="18">
        <f t="shared" si="20"/>
        <v>0</v>
      </c>
    </row>
    <row r="44" spans="1:8" x14ac:dyDescent="0.2">
      <c r="A44" s="19">
        <v>25</v>
      </c>
      <c r="B44" s="20" t="s">
        <v>29</v>
      </c>
      <c r="C44" s="9">
        <f t="shared" ref="C44:H44" si="21">C14-C29</f>
        <v>0</v>
      </c>
      <c r="D44" s="9">
        <f t="shared" si="21"/>
        <v>0</v>
      </c>
      <c r="E44" s="9">
        <f t="shared" si="21"/>
        <v>0</v>
      </c>
      <c r="F44" s="9">
        <f t="shared" si="21"/>
        <v>0</v>
      </c>
      <c r="G44" s="9">
        <f t="shared" si="21"/>
        <v>0</v>
      </c>
      <c r="H44" s="9">
        <f t="shared" si="21"/>
        <v>0</v>
      </c>
    </row>
    <row r="45" spans="1:8" x14ac:dyDescent="0.2">
      <c r="A45" s="19">
        <v>26</v>
      </c>
      <c r="B45" s="20" t="s">
        <v>30</v>
      </c>
      <c r="C45" s="9">
        <f t="shared" ref="C45:H45" si="22">C15-C30</f>
        <v>0</v>
      </c>
      <c r="D45" s="9">
        <f t="shared" si="22"/>
        <v>0</v>
      </c>
      <c r="E45" s="9">
        <f t="shared" si="22"/>
        <v>0</v>
      </c>
      <c r="F45" s="9">
        <f t="shared" si="22"/>
        <v>0</v>
      </c>
      <c r="G45" s="9">
        <f t="shared" si="22"/>
        <v>0</v>
      </c>
      <c r="H45" s="9">
        <f t="shared" si="22"/>
        <v>0</v>
      </c>
    </row>
    <row r="46" spans="1:8" x14ac:dyDescent="0.2">
      <c r="A46" s="22">
        <v>27</v>
      </c>
      <c r="B46" s="23" t="s">
        <v>42</v>
      </c>
      <c r="C46" s="9">
        <f t="shared" ref="C46:H46" si="23">C16-C31</f>
        <v>0</v>
      </c>
      <c r="D46" s="9">
        <f t="shared" si="23"/>
        <v>0</v>
      </c>
      <c r="E46" s="9">
        <f t="shared" si="23"/>
        <v>0</v>
      </c>
      <c r="F46" s="9">
        <f t="shared" si="23"/>
        <v>0</v>
      </c>
      <c r="G46" s="9">
        <f t="shared" si="23"/>
        <v>0</v>
      </c>
      <c r="H46" s="9">
        <f t="shared" si="23"/>
        <v>0</v>
      </c>
    </row>
    <row r="47" spans="1:8" x14ac:dyDescent="0.2">
      <c r="A47" s="29"/>
      <c r="B47" s="25" t="s">
        <v>24</v>
      </c>
      <c r="C47" s="26">
        <f>C35+C43</f>
        <v>4.8905611038208008E-4</v>
      </c>
      <c r="D47" s="26">
        <f t="shared" ref="D47:H47" si="24">D35+D43</f>
        <v>-3.2596290111541748E-9</v>
      </c>
      <c r="E47" s="26">
        <f t="shared" si="24"/>
        <v>4.8908591270446777E-4</v>
      </c>
      <c r="F47" s="26">
        <f t="shared" si="24"/>
        <v>18318405.769999996</v>
      </c>
      <c r="G47" s="26">
        <f t="shared" si="24"/>
        <v>7527146.1899999976</v>
      </c>
      <c r="H47" s="26">
        <f t="shared" si="24"/>
        <v>10791259.579999998</v>
      </c>
    </row>
  </sheetData>
  <pageMargins left="0.7" right="0.7" top="0.75" bottom="0.75" header="0.3" footer="0.3"/>
  <pageSetup paperSize="9" scale="90" orientation="portrait" r:id="rId1"/>
  <ignoredErrors>
    <ignoredError sqref="C5:H8 C47:H47 C29:H34 C28:D28 C14:H19 C13:D13 C20:H23 C35:H35 C36:H42 C44:H46 C10:H12 H9 C25:H27 H24" unlockedFormula="1"/>
    <ignoredError sqref="E28:H28 E13:H13 C43:H43" formula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27"/>
  <sheetViews>
    <sheetView showGridLines="0" zoomScaleNormal="100" workbookViewId="0">
      <selection activeCell="O27" sqref="A1:O27"/>
    </sheetView>
  </sheetViews>
  <sheetFormatPr baseColWidth="10" defaultColWidth="11.42578125" defaultRowHeight="11.25" x14ac:dyDescent="0.2"/>
  <cols>
    <col min="1" max="1" width="4.85546875" style="1" customWidth="1"/>
    <col min="2" max="2" width="41.5703125" style="1" bestFit="1" customWidth="1"/>
    <col min="3" max="15" width="10.5703125" style="1" customWidth="1"/>
    <col min="16" max="16384" width="11.42578125" style="1"/>
  </cols>
  <sheetData>
    <row r="1" spans="1:15" x14ac:dyDescent="0.2">
      <c r="A1" s="39" t="s">
        <v>56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1"/>
    </row>
    <row r="2" spans="1:15" x14ac:dyDescent="0.2">
      <c r="A2" s="42" t="s">
        <v>55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</row>
    <row r="3" spans="1:15" x14ac:dyDescent="0.2">
      <c r="A3" s="45" t="s">
        <v>57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/>
    </row>
    <row r="4" spans="1:15" ht="11.25" customHeight="1" x14ac:dyDescent="0.2">
      <c r="A4" s="58" t="s">
        <v>54</v>
      </c>
      <c r="B4" s="2" t="s">
        <v>20</v>
      </c>
      <c r="C4" s="54" t="s">
        <v>25</v>
      </c>
      <c r="D4" s="55"/>
      <c r="E4" s="55"/>
      <c r="F4" s="55"/>
      <c r="G4" s="55"/>
      <c r="H4" s="55"/>
      <c r="I4" s="55"/>
      <c r="J4" s="56"/>
      <c r="K4" s="54" t="s">
        <v>31</v>
      </c>
      <c r="L4" s="55"/>
      <c r="M4" s="55"/>
      <c r="N4" s="56"/>
      <c r="O4" s="3" t="s">
        <v>48</v>
      </c>
    </row>
    <row r="5" spans="1:15" x14ac:dyDescent="0.2">
      <c r="A5" s="57"/>
      <c r="B5" s="30"/>
      <c r="C5" s="31">
        <v>11</v>
      </c>
      <c r="D5" s="31">
        <v>12</v>
      </c>
      <c r="E5" s="31">
        <v>13</v>
      </c>
      <c r="F5" s="31">
        <v>14</v>
      </c>
      <c r="G5" s="31">
        <v>15</v>
      </c>
      <c r="H5" s="31">
        <v>16</v>
      </c>
      <c r="I5" s="31">
        <v>17</v>
      </c>
      <c r="J5" s="31" t="s">
        <v>49</v>
      </c>
      <c r="K5" s="31">
        <v>25</v>
      </c>
      <c r="L5" s="31">
        <v>26</v>
      </c>
      <c r="M5" s="31">
        <v>27</v>
      </c>
      <c r="N5" s="31" t="s">
        <v>50</v>
      </c>
      <c r="O5" s="32"/>
    </row>
    <row r="6" spans="1:15" x14ac:dyDescent="0.2">
      <c r="A6" s="4"/>
      <c r="B6" s="5" t="s">
        <v>0</v>
      </c>
      <c r="C6" s="6">
        <f t="shared" ref="C6:O6" si="0">SUM(C7:C16)</f>
        <v>48301307</v>
      </c>
      <c r="D6" s="6">
        <f t="shared" si="0"/>
        <v>0</v>
      </c>
      <c r="E6" s="6">
        <f t="shared" si="0"/>
        <v>0</v>
      </c>
      <c r="F6" s="6">
        <f t="shared" si="0"/>
        <v>0</v>
      </c>
      <c r="G6" s="6">
        <f t="shared" si="0"/>
        <v>0</v>
      </c>
      <c r="H6" s="6">
        <f t="shared" si="0"/>
        <v>0</v>
      </c>
      <c r="I6" s="6">
        <f t="shared" si="0"/>
        <v>0</v>
      </c>
      <c r="J6" s="33">
        <f t="shared" si="0"/>
        <v>48301307</v>
      </c>
      <c r="K6" s="6">
        <f t="shared" si="0"/>
        <v>0</v>
      </c>
      <c r="L6" s="6">
        <f t="shared" si="0"/>
        <v>0</v>
      </c>
      <c r="M6" s="6">
        <f t="shared" si="0"/>
        <v>0</v>
      </c>
      <c r="N6" s="33">
        <f t="shared" si="0"/>
        <v>0</v>
      </c>
      <c r="O6" s="6">
        <f t="shared" si="0"/>
        <v>48301307</v>
      </c>
    </row>
    <row r="7" spans="1:15" x14ac:dyDescent="0.2">
      <c r="A7" s="19">
        <v>1</v>
      </c>
      <c r="B7" s="8" t="s">
        <v>1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34">
        <f>SUM(C7:I7)</f>
        <v>0</v>
      </c>
      <c r="K7" s="9">
        <v>0</v>
      </c>
      <c r="L7" s="9">
        <v>0</v>
      </c>
      <c r="M7" s="9">
        <v>0</v>
      </c>
      <c r="N7" s="34">
        <f>SUM(K7:M7)</f>
        <v>0</v>
      </c>
      <c r="O7" s="9">
        <f>+J7+N7</f>
        <v>0</v>
      </c>
    </row>
    <row r="8" spans="1:15" x14ac:dyDescent="0.2">
      <c r="A8" s="19">
        <v>2</v>
      </c>
      <c r="B8" s="8" t="s">
        <v>2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34">
        <f t="shared" ref="J8:J16" si="1">SUM(C8:I8)</f>
        <v>0</v>
      </c>
      <c r="K8" s="9">
        <v>0</v>
      </c>
      <c r="L8" s="9">
        <v>0</v>
      </c>
      <c r="M8" s="9">
        <v>0</v>
      </c>
      <c r="N8" s="34">
        <f t="shared" ref="N8:N16" si="2">SUM(K8:M8)</f>
        <v>0</v>
      </c>
      <c r="O8" s="9">
        <f t="shared" ref="O8:O16" si="3">+J8+N8</f>
        <v>0</v>
      </c>
    </row>
    <row r="9" spans="1:15" x14ac:dyDescent="0.2">
      <c r="A9" s="19">
        <v>3</v>
      </c>
      <c r="B9" s="8" t="s">
        <v>3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34">
        <f t="shared" si="1"/>
        <v>0</v>
      </c>
      <c r="K9" s="9">
        <v>0</v>
      </c>
      <c r="L9" s="9">
        <v>0</v>
      </c>
      <c r="M9" s="9">
        <v>0</v>
      </c>
      <c r="N9" s="34">
        <f t="shared" si="2"/>
        <v>0</v>
      </c>
      <c r="O9" s="9">
        <f t="shared" si="3"/>
        <v>0</v>
      </c>
    </row>
    <row r="10" spans="1:15" x14ac:dyDescent="0.2">
      <c r="A10" s="19">
        <v>4</v>
      </c>
      <c r="B10" s="8" t="s">
        <v>4</v>
      </c>
      <c r="C10" s="9">
        <v>1535890.59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34">
        <f t="shared" si="1"/>
        <v>1535890.59</v>
      </c>
      <c r="K10" s="9">
        <v>0</v>
      </c>
      <c r="L10" s="9">
        <v>0</v>
      </c>
      <c r="M10" s="9">
        <v>0</v>
      </c>
      <c r="N10" s="34">
        <f t="shared" si="2"/>
        <v>0</v>
      </c>
      <c r="O10" s="9">
        <f t="shared" si="3"/>
        <v>1535890.59</v>
      </c>
    </row>
    <row r="11" spans="1:15" x14ac:dyDescent="0.2">
      <c r="A11" s="19">
        <v>5</v>
      </c>
      <c r="B11" s="8" t="s">
        <v>5</v>
      </c>
      <c r="C11" s="9">
        <v>1885524.04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34">
        <f t="shared" si="1"/>
        <v>1885524.04</v>
      </c>
      <c r="K11" s="9">
        <v>0</v>
      </c>
      <c r="L11" s="9">
        <v>0</v>
      </c>
      <c r="M11" s="9">
        <v>0</v>
      </c>
      <c r="N11" s="34">
        <f t="shared" si="2"/>
        <v>0</v>
      </c>
      <c r="O11" s="9">
        <f t="shared" si="3"/>
        <v>1885524.04</v>
      </c>
    </row>
    <row r="12" spans="1:15" x14ac:dyDescent="0.2">
      <c r="A12" s="19">
        <v>6</v>
      </c>
      <c r="B12" s="8" t="s">
        <v>6</v>
      </c>
      <c r="C12" s="9">
        <v>104801.68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34">
        <f t="shared" si="1"/>
        <v>104801.68</v>
      </c>
      <c r="K12" s="9">
        <v>0</v>
      </c>
      <c r="L12" s="9">
        <v>0</v>
      </c>
      <c r="M12" s="9">
        <v>0</v>
      </c>
      <c r="N12" s="34">
        <f t="shared" si="2"/>
        <v>0</v>
      </c>
      <c r="O12" s="9">
        <f t="shared" si="3"/>
        <v>104801.68</v>
      </c>
    </row>
    <row r="13" spans="1:15" x14ac:dyDescent="0.2">
      <c r="A13" s="19">
        <v>7</v>
      </c>
      <c r="B13" s="8" t="s">
        <v>7</v>
      </c>
      <c r="C13" s="9"/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34">
        <f t="shared" si="1"/>
        <v>0</v>
      </c>
      <c r="K13" s="9">
        <v>0</v>
      </c>
      <c r="L13" s="9">
        <v>0</v>
      </c>
      <c r="M13" s="9">
        <v>0</v>
      </c>
      <c r="N13" s="34">
        <f t="shared" si="2"/>
        <v>0</v>
      </c>
      <c r="O13" s="9">
        <f t="shared" si="3"/>
        <v>0</v>
      </c>
    </row>
    <row r="14" spans="1:15" x14ac:dyDescent="0.2">
      <c r="A14" s="19">
        <v>8</v>
      </c>
      <c r="B14" s="8" t="s">
        <v>8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34">
        <f t="shared" si="1"/>
        <v>0</v>
      </c>
      <c r="K14" s="9">
        <v>0</v>
      </c>
      <c r="L14" s="9">
        <v>0</v>
      </c>
      <c r="M14" s="9">
        <v>0</v>
      </c>
      <c r="N14" s="34">
        <f t="shared" si="2"/>
        <v>0</v>
      </c>
      <c r="O14" s="9">
        <f t="shared" si="3"/>
        <v>0</v>
      </c>
    </row>
    <row r="15" spans="1:15" x14ac:dyDescent="0.2">
      <c r="A15" s="19">
        <v>9</v>
      </c>
      <c r="B15" s="8" t="s">
        <v>9</v>
      </c>
      <c r="C15" s="9">
        <v>43165238.32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34">
        <f t="shared" si="1"/>
        <v>43165238.32</v>
      </c>
      <c r="K15" s="9">
        <v>0</v>
      </c>
      <c r="L15" s="9">
        <v>0</v>
      </c>
      <c r="M15" s="9">
        <v>0</v>
      </c>
      <c r="N15" s="34">
        <f t="shared" si="2"/>
        <v>0</v>
      </c>
      <c r="O15" s="9">
        <f t="shared" si="3"/>
        <v>43165238.32</v>
      </c>
    </row>
    <row r="16" spans="1:15" x14ac:dyDescent="0.2">
      <c r="A16" s="35">
        <v>0</v>
      </c>
      <c r="B16" s="8" t="s">
        <v>10</v>
      </c>
      <c r="C16" s="9">
        <v>1609852.3699999999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34">
        <f t="shared" si="1"/>
        <v>1609852.3699999999</v>
      </c>
      <c r="K16" s="9">
        <v>0</v>
      </c>
      <c r="L16" s="9">
        <v>0</v>
      </c>
      <c r="M16" s="9">
        <v>0</v>
      </c>
      <c r="N16" s="34">
        <f t="shared" si="2"/>
        <v>0</v>
      </c>
      <c r="O16" s="9">
        <f t="shared" si="3"/>
        <v>1609852.3699999999</v>
      </c>
    </row>
    <row r="17" spans="1:15" x14ac:dyDescent="0.2">
      <c r="A17" s="19"/>
      <c r="B17" s="11" t="s">
        <v>11</v>
      </c>
      <c r="C17" s="12">
        <f t="shared" ref="C17:O17" si="4">SUM(C18:C26)</f>
        <v>29982901.230000004</v>
      </c>
      <c r="D17" s="12">
        <f t="shared" si="4"/>
        <v>0</v>
      </c>
      <c r="E17" s="12">
        <f t="shared" si="4"/>
        <v>0</v>
      </c>
      <c r="F17" s="12">
        <f t="shared" si="4"/>
        <v>0</v>
      </c>
      <c r="G17" s="12">
        <f t="shared" si="4"/>
        <v>0</v>
      </c>
      <c r="H17" s="12">
        <f t="shared" si="4"/>
        <v>0</v>
      </c>
      <c r="I17" s="12">
        <f t="shared" si="4"/>
        <v>0</v>
      </c>
      <c r="J17" s="36">
        <f t="shared" si="4"/>
        <v>29982901.230000004</v>
      </c>
      <c r="K17" s="12">
        <f t="shared" si="4"/>
        <v>0</v>
      </c>
      <c r="L17" s="12">
        <f t="shared" si="4"/>
        <v>0</v>
      </c>
      <c r="M17" s="12">
        <f t="shared" si="4"/>
        <v>0</v>
      </c>
      <c r="N17" s="36">
        <f t="shared" si="4"/>
        <v>0</v>
      </c>
      <c r="O17" s="12">
        <f t="shared" si="4"/>
        <v>29982901.230000004</v>
      </c>
    </row>
    <row r="18" spans="1:15" x14ac:dyDescent="0.2">
      <c r="A18" s="35">
        <v>1000</v>
      </c>
      <c r="B18" s="8" t="s">
        <v>12</v>
      </c>
      <c r="C18" s="9">
        <v>25541828.660000004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34">
        <f t="shared" ref="J18:J26" si="5">SUM(C18:I18)</f>
        <v>25541828.660000004</v>
      </c>
      <c r="K18" s="9">
        <v>0</v>
      </c>
      <c r="L18" s="9">
        <v>0</v>
      </c>
      <c r="M18" s="9">
        <v>0</v>
      </c>
      <c r="N18" s="34">
        <f t="shared" ref="N18:N26" si="6">SUM(K18:M18)</f>
        <v>0</v>
      </c>
      <c r="O18" s="9">
        <f t="shared" ref="O18:O26" si="7">+J18+N18</f>
        <v>25541828.660000004</v>
      </c>
    </row>
    <row r="19" spans="1:15" x14ac:dyDescent="0.2">
      <c r="A19" s="19">
        <v>2000</v>
      </c>
      <c r="B19" s="8" t="s">
        <v>13</v>
      </c>
      <c r="C19" s="9">
        <v>1207007.55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34">
        <f t="shared" si="5"/>
        <v>1207007.55</v>
      </c>
      <c r="K19" s="9">
        <v>0</v>
      </c>
      <c r="L19" s="9">
        <v>0</v>
      </c>
      <c r="M19" s="9">
        <v>0</v>
      </c>
      <c r="N19" s="34">
        <f t="shared" si="6"/>
        <v>0</v>
      </c>
      <c r="O19" s="9">
        <f t="shared" si="7"/>
        <v>1207007.55</v>
      </c>
    </row>
    <row r="20" spans="1:15" x14ac:dyDescent="0.2">
      <c r="A20" s="35">
        <v>3000</v>
      </c>
      <c r="B20" s="8" t="s">
        <v>14</v>
      </c>
      <c r="C20" s="9">
        <v>2188780.7199999997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34">
        <f t="shared" si="5"/>
        <v>2188780.7199999997</v>
      </c>
      <c r="K20" s="9">
        <v>0</v>
      </c>
      <c r="L20" s="9">
        <v>0</v>
      </c>
      <c r="M20" s="9">
        <v>0</v>
      </c>
      <c r="N20" s="34">
        <f t="shared" si="6"/>
        <v>0</v>
      </c>
      <c r="O20" s="9">
        <f t="shared" si="7"/>
        <v>2188780.7199999997</v>
      </c>
    </row>
    <row r="21" spans="1:15" x14ac:dyDescent="0.2">
      <c r="A21" s="19">
        <v>4000</v>
      </c>
      <c r="B21" s="8" t="s">
        <v>9</v>
      </c>
      <c r="C21" s="9">
        <v>1019734.14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34">
        <f t="shared" si="5"/>
        <v>1019734.14</v>
      </c>
      <c r="K21" s="9">
        <v>0</v>
      </c>
      <c r="L21" s="9">
        <v>0</v>
      </c>
      <c r="M21" s="9">
        <v>0</v>
      </c>
      <c r="N21" s="34">
        <f t="shared" si="6"/>
        <v>0</v>
      </c>
      <c r="O21" s="9">
        <f t="shared" si="7"/>
        <v>1019734.14</v>
      </c>
    </row>
    <row r="22" spans="1:15" x14ac:dyDescent="0.2">
      <c r="A22" s="35">
        <v>5000</v>
      </c>
      <c r="B22" s="8" t="s">
        <v>15</v>
      </c>
      <c r="C22" s="9">
        <v>25550.16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34">
        <f t="shared" si="5"/>
        <v>25550.16</v>
      </c>
      <c r="K22" s="9">
        <v>0</v>
      </c>
      <c r="L22" s="9">
        <v>0</v>
      </c>
      <c r="M22" s="9">
        <v>0</v>
      </c>
      <c r="N22" s="34">
        <f t="shared" si="6"/>
        <v>0</v>
      </c>
      <c r="O22" s="9">
        <f t="shared" si="7"/>
        <v>25550.16</v>
      </c>
    </row>
    <row r="23" spans="1:15" x14ac:dyDescent="0.2">
      <c r="A23" s="19">
        <v>6000</v>
      </c>
      <c r="B23" s="8" t="s">
        <v>16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34">
        <f t="shared" si="5"/>
        <v>0</v>
      </c>
      <c r="K23" s="9">
        <v>0</v>
      </c>
      <c r="L23" s="9">
        <v>0</v>
      </c>
      <c r="M23" s="9">
        <v>0</v>
      </c>
      <c r="N23" s="34">
        <f t="shared" si="6"/>
        <v>0</v>
      </c>
      <c r="O23" s="9">
        <f t="shared" si="7"/>
        <v>0</v>
      </c>
    </row>
    <row r="24" spans="1:15" x14ac:dyDescent="0.2">
      <c r="A24" s="35">
        <v>7000</v>
      </c>
      <c r="B24" s="8" t="s">
        <v>17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34">
        <f t="shared" si="5"/>
        <v>0</v>
      </c>
      <c r="K24" s="9">
        <v>0</v>
      </c>
      <c r="L24" s="9">
        <v>0</v>
      </c>
      <c r="M24" s="9">
        <v>0</v>
      </c>
      <c r="N24" s="34">
        <f t="shared" si="6"/>
        <v>0</v>
      </c>
      <c r="O24" s="9">
        <f t="shared" si="7"/>
        <v>0</v>
      </c>
    </row>
    <row r="25" spans="1:15" x14ac:dyDescent="0.2">
      <c r="A25" s="19">
        <v>8000</v>
      </c>
      <c r="B25" s="8" t="s">
        <v>18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34">
        <f t="shared" si="5"/>
        <v>0</v>
      </c>
      <c r="K25" s="9">
        <v>0</v>
      </c>
      <c r="L25" s="9">
        <v>0</v>
      </c>
      <c r="M25" s="9">
        <v>0</v>
      </c>
      <c r="N25" s="34">
        <f t="shared" si="6"/>
        <v>0</v>
      </c>
      <c r="O25" s="9">
        <f t="shared" si="7"/>
        <v>0</v>
      </c>
    </row>
    <row r="26" spans="1:15" x14ac:dyDescent="0.2">
      <c r="A26" s="37">
        <v>9000</v>
      </c>
      <c r="B26" s="14" t="s">
        <v>19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34">
        <f t="shared" si="5"/>
        <v>0</v>
      </c>
      <c r="K26" s="9">
        <v>0</v>
      </c>
      <c r="L26" s="9">
        <v>0</v>
      </c>
      <c r="M26" s="9">
        <v>0</v>
      </c>
      <c r="N26" s="34">
        <f t="shared" si="6"/>
        <v>0</v>
      </c>
      <c r="O26" s="9">
        <f t="shared" si="7"/>
        <v>0</v>
      </c>
    </row>
    <row r="27" spans="1:15" x14ac:dyDescent="0.2">
      <c r="A27" s="15"/>
      <c r="B27" s="16" t="s">
        <v>24</v>
      </c>
      <c r="C27" s="17">
        <f>C6-C17</f>
        <v>18318405.769999996</v>
      </c>
      <c r="D27" s="17">
        <f t="shared" ref="D27:N27" si="8">D6-D17</f>
        <v>0</v>
      </c>
      <c r="E27" s="17">
        <f t="shared" si="8"/>
        <v>0</v>
      </c>
      <c r="F27" s="17">
        <f t="shared" si="8"/>
        <v>0</v>
      </c>
      <c r="G27" s="17">
        <f t="shared" si="8"/>
        <v>0</v>
      </c>
      <c r="H27" s="17">
        <f t="shared" si="8"/>
        <v>0</v>
      </c>
      <c r="I27" s="17">
        <f t="shared" si="8"/>
        <v>0</v>
      </c>
      <c r="J27" s="38">
        <f t="shared" si="8"/>
        <v>18318405.769999996</v>
      </c>
      <c r="K27" s="17">
        <f t="shared" si="8"/>
        <v>0</v>
      </c>
      <c r="L27" s="17">
        <f t="shared" si="8"/>
        <v>0</v>
      </c>
      <c r="M27" s="17">
        <f t="shared" si="8"/>
        <v>0</v>
      </c>
      <c r="N27" s="38">
        <f t="shared" si="8"/>
        <v>0</v>
      </c>
      <c r="O27" s="17">
        <f>O6-O17</f>
        <v>18318405.769999996</v>
      </c>
    </row>
  </sheetData>
  <pageMargins left="1.1023622047244095" right="0.70866141732283472" top="0.74803149606299213" bottom="0.74803149606299213" header="0.31496062992125984" footer="0.31496062992125984"/>
  <pageSetup paperSize="9" orientation="landscape" r:id="rId1"/>
  <ignoredErrors>
    <ignoredError sqref="J7:O16 J18:O26" unlockedFormula="1"/>
    <ignoredError sqref="J17:O17" formula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AAF54E2-32E7-4621-B670-A6D212376E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CRI-COG</vt:lpstr>
      <vt:lpstr>CFF</vt:lpstr>
      <vt:lpstr>Devengado</vt:lpstr>
      <vt:lpstr>CFF!Área_de_impresión</vt:lpstr>
      <vt:lpstr>'CRI-COG'!Área_de_impresión</vt:lpstr>
      <vt:lpstr>Devengado!Área_de_impresión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Luffi</cp:lastModifiedBy>
  <cp:lastPrinted>2022-07-18T18:36:36Z</cp:lastPrinted>
  <dcterms:created xsi:type="dcterms:W3CDTF">2017-12-20T04:54:53Z</dcterms:created>
  <dcterms:modified xsi:type="dcterms:W3CDTF">2022-07-20T17:54:24Z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